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pivotCache/pivotCacheDefinition20.xml" ContentType="application/vnd.openxmlformats-officedocument.spreadsheetml.pivotCacheDefinition+xml"/>
  <Override PartName="/xl/pivotCache/pivotCacheRecords20.xml" ContentType="application/vnd.openxmlformats-officedocument.spreadsheetml.pivotCacheRecords+xml"/>
  <Override PartName="/xl/pivotCache/pivotCacheDefinition21.xml" ContentType="application/vnd.openxmlformats-officedocument.spreadsheetml.pivotCacheDefinition+xml"/>
  <Override PartName="/xl/pivotCache/pivotCacheRecords21.xml" ContentType="application/vnd.openxmlformats-officedocument.spreadsheetml.pivotCacheRecords+xml"/>
  <Override PartName="/xl/pivotCache/pivotCacheDefinition22.xml" ContentType="application/vnd.openxmlformats-officedocument.spreadsheetml.pivotCacheDefinition+xml"/>
  <Override PartName="/xl/pivotCache/pivotCacheRecords22.xml" ContentType="application/vnd.openxmlformats-officedocument.spreadsheetml.pivotCacheRecords+xml"/>
  <Override PartName="/xl/pivotCache/pivotCacheDefinition23.xml" ContentType="application/vnd.openxmlformats-officedocument.spreadsheetml.pivotCacheDefinition+xml"/>
  <Override PartName="/xl/pivotCache/pivotCacheRecords23.xml" ContentType="application/vnd.openxmlformats-officedocument.spreadsheetml.pivotCacheRecords+xml"/>
  <Override PartName="/xl/pivotCache/pivotCacheDefinition24.xml" ContentType="application/vnd.openxmlformats-officedocument.spreadsheetml.pivotCacheDefinition+xml"/>
  <Override PartName="/xl/pivotCache/pivotCacheRecords2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pivotTables/pivotTable2.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pivotTables/pivotTable3.xml" ContentType="application/vnd.openxmlformats-officedocument.spreadsheetml.pivotTable+xml"/>
  <Override PartName="/xl/drawings/drawing4.xml" ContentType="application/vnd.openxmlformats-officedocument.drawing+xml"/>
  <Override PartName="/xl/charts/chart3.xml" ContentType="application/vnd.openxmlformats-officedocument.drawingml.chart+xml"/>
  <Override PartName="/xl/pivotTables/pivotTable4.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pivotTables/pivotTable5.xml" ContentType="application/vnd.openxmlformats-officedocument.spreadsheetml.pivotTable+xml"/>
  <Override PartName="/xl/drawings/drawing6.xml" ContentType="application/vnd.openxmlformats-officedocument.drawing+xml"/>
  <Override PartName="/xl/charts/chart5.xml" ContentType="application/vnd.openxmlformats-officedocument.drawingml.chart+xml"/>
  <Override PartName="/xl/pivotTables/pivotTable6.xml" ContentType="application/vnd.openxmlformats-officedocument.spreadsheetml.pivotTable+xml"/>
  <Override PartName="/xl/drawings/drawing7.xml" ContentType="application/vnd.openxmlformats-officedocument.drawing+xml"/>
  <Override PartName="/xl/charts/chart6.xml" ContentType="application/vnd.openxmlformats-officedocument.drawingml.chart+xml"/>
  <Override PartName="/xl/pivotTables/pivotTable7.xml" ContentType="application/vnd.openxmlformats-officedocument.spreadsheetml.pivotTable+xml"/>
  <Override PartName="/xl/drawings/drawing8.xml" ContentType="application/vnd.openxmlformats-officedocument.drawing+xml"/>
  <Override PartName="/xl/charts/chart7.xml" ContentType="application/vnd.openxmlformats-officedocument.drawingml.chart+xml"/>
  <Override PartName="/xl/pivotTables/pivotTable8.xml" ContentType="application/vnd.openxmlformats-officedocument.spreadsheetml.pivotTable+xml"/>
  <Override PartName="/xl/drawings/drawing9.xml" ContentType="application/vnd.openxmlformats-officedocument.drawing+xml"/>
  <Override PartName="/xl/charts/chart8.xml" ContentType="application/vnd.openxmlformats-officedocument.drawingml.chart+xml"/>
  <Override PartName="/xl/pivotTables/pivotTable9.xml" ContentType="application/vnd.openxmlformats-officedocument.spreadsheetml.pivotTable+xml"/>
  <Override PartName="/xl/drawings/drawing10.xml" ContentType="application/vnd.openxmlformats-officedocument.drawing+xml"/>
  <Override PartName="/xl/charts/chart9.xml" ContentType="application/vnd.openxmlformats-officedocument.drawingml.chart+xml"/>
  <Override PartName="/xl/pivotTables/pivotTable10.xml" ContentType="application/vnd.openxmlformats-officedocument.spreadsheetml.pivotTable+xml"/>
  <Override PartName="/xl/drawings/drawing11.xml" ContentType="application/vnd.openxmlformats-officedocument.drawing+xml"/>
  <Override PartName="/xl/charts/chart10.xml" ContentType="application/vnd.openxmlformats-officedocument.drawingml.chart+xml"/>
  <Override PartName="/xl/pivotTables/pivotTable11.xml" ContentType="application/vnd.openxmlformats-officedocument.spreadsheetml.pivotTable+xml"/>
  <Override PartName="/xl/drawings/drawing12.xml" ContentType="application/vnd.openxmlformats-officedocument.drawing+xml"/>
  <Override PartName="/xl/charts/chart11.xml" ContentType="application/vnd.openxmlformats-officedocument.drawingml.chart+xml"/>
  <Override PartName="/xl/pivotTables/pivotTable12.xml" ContentType="application/vnd.openxmlformats-officedocument.spreadsheetml.pivotTable+xml"/>
  <Override PartName="/xl/drawings/drawing13.xml" ContentType="application/vnd.openxmlformats-officedocument.drawing+xml"/>
  <Override PartName="/xl/charts/chart12.xml" ContentType="application/vnd.openxmlformats-officedocument.drawingml.chart+xml"/>
  <Override PartName="/xl/pivotTables/pivotTable13.xml" ContentType="application/vnd.openxmlformats-officedocument.spreadsheetml.pivotTable+xml"/>
  <Override PartName="/xl/drawings/drawing14.xml" ContentType="application/vnd.openxmlformats-officedocument.drawing+xml"/>
  <Override PartName="/xl/charts/chart13.xml" ContentType="application/vnd.openxmlformats-officedocument.drawingml.chart+xml"/>
  <Override PartName="/xl/pivotTables/pivotTable14.xml" ContentType="application/vnd.openxmlformats-officedocument.spreadsheetml.pivotTable+xml"/>
  <Override PartName="/xl/drawings/drawing15.xml" ContentType="application/vnd.openxmlformats-officedocument.drawing+xml"/>
  <Override PartName="/xl/charts/chart14.xml" ContentType="application/vnd.openxmlformats-officedocument.drawingml.chart+xml"/>
  <Override PartName="/xl/pivotTables/pivotTable15.xml" ContentType="application/vnd.openxmlformats-officedocument.spreadsheetml.pivotTable+xml"/>
  <Override PartName="/xl/drawings/drawing16.xml" ContentType="application/vnd.openxmlformats-officedocument.drawing+xml"/>
  <Override PartName="/xl/charts/chart15.xml" ContentType="application/vnd.openxmlformats-officedocument.drawingml.chart+xml"/>
  <Override PartName="/xl/pivotTables/pivotTable16.xml" ContentType="application/vnd.openxmlformats-officedocument.spreadsheetml.pivotTable+xml"/>
  <Override PartName="/xl/drawings/drawing17.xml" ContentType="application/vnd.openxmlformats-officedocument.drawing+xml"/>
  <Override PartName="/xl/charts/chart16.xml" ContentType="application/vnd.openxmlformats-officedocument.drawingml.chart+xml"/>
  <Override PartName="/xl/pivotTables/pivotTable17.xml" ContentType="application/vnd.openxmlformats-officedocument.spreadsheetml.pivotTable+xml"/>
  <Override PartName="/xl/drawings/drawing18.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pivotTables/pivotTable18.xml" ContentType="application/vnd.openxmlformats-officedocument.spreadsheetml.pivotTable+xml"/>
  <Override PartName="/xl/drawings/drawing19.xml" ContentType="application/vnd.openxmlformats-officedocument.drawing+xml"/>
  <Override PartName="/xl/charts/chart19.xml" ContentType="application/vnd.openxmlformats-officedocument.drawingml.chart+xml"/>
  <Override PartName="/xl/pivotTables/pivotTable19.xml" ContentType="application/vnd.openxmlformats-officedocument.spreadsheetml.pivotTable+xml"/>
  <Override PartName="/xl/drawings/drawing20.xml" ContentType="application/vnd.openxmlformats-officedocument.drawing+xml"/>
  <Override PartName="/xl/charts/chart20.xml" ContentType="application/vnd.openxmlformats-officedocument.drawingml.chart+xml"/>
  <Override PartName="/xl/pivotTables/pivotTable20.xml" ContentType="application/vnd.openxmlformats-officedocument.spreadsheetml.pivotTable+xml"/>
  <Override PartName="/xl/drawings/drawing21.xml" ContentType="application/vnd.openxmlformats-officedocument.drawing+xml"/>
  <Override PartName="/xl/charts/chart21.xml" ContentType="application/vnd.openxmlformats-officedocument.drawingml.chart+xml"/>
  <Override PartName="/xl/pivotTables/pivotTable21.xml" ContentType="application/vnd.openxmlformats-officedocument.spreadsheetml.pivotTable+xml"/>
  <Override PartName="/xl/drawings/drawing22.xml" ContentType="application/vnd.openxmlformats-officedocument.drawing+xml"/>
  <Override PartName="/xl/charts/chart22.xml" ContentType="application/vnd.openxmlformats-officedocument.drawingml.chart+xml"/>
  <Override PartName="/xl/pivotTables/pivotTable22.xml" ContentType="application/vnd.openxmlformats-officedocument.spreadsheetml.pivotTable+xml"/>
  <Override PartName="/xl/drawings/drawing23.xml" ContentType="application/vnd.openxmlformats-officedocument.drawing+xml"/>
  <Override PartName="/xl/charts/chart23.xml" ContentType="application/vnd.openxmlformats-officedocument.drawingml.chart+xml"/>
  <Override PartName="/xl/pivotTables/pivotTable23.xml" ContentType="application/vnd.openxmlformats-officedocument.spreadsheetml.pivotTable+xml"/>
  <Override PartName="/xl/drawings/drawing24.xml" ContentType="application/vnd.openxmlformats-officedocument.drawing+xml"/>
  <Override PartName="/xl/charts/chart24.xml" ContentType="application/vnd.openxmlformats-officedocument.drawingml.chart+xml"/>
  <Override PartName="/xl/pivotTables/pivotTable24.xml" ContentType="application/vnd.openxmlformats-officedocument.spreadsheetml.pivotTable+xml"/>
  <Override PartName="/xl/drawings/drawing25.xml" ContentType="application/vnd.openxmlformats-officedocument.drawing+xml"/>
  <Override PartName="/xl/charts/chart25.xml" ContentType="application/vnd.openxmlformats-officedocument.drawingml.char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hidePivotFieldList="1" defaultThemeVersion="124226"/>
  <mc:AlternateContent xmlns:mc="http://schemas.openxmlformats.org/markup-compatibility/2006">
    <mc:Choice Requires="x15">
      <x15ac:absPath xmlns:x15ac="http://schemas.microsoft.com/office/spreadsheetml/2010/11/ac" url="Q:\GIS Users\Dorset Statistics\Data\Topics Data\Economy\"/>
    </mc:Choice>
  </mc:AlternateContent>
  <bookViews>
    <workbookView xWindow="480" yWindow="105" windowWidth="15195" windowHeight="11760" tabRatio="927"/>
  </bookViews>
  <sheets>
    <sheet name="Welcome_Help" sheetId="103" r:id="rId1"/>
    <sheet name="Definitions" sheetId="117" r:id="rId2"/>
    <sheet name="Contents" sheetId="5" r:id="rId3"/>
    <sheet name="1" sheetId="129" r:id="rId4"/>
    <sheet name="2" sheetId="6" r:id="rId5"/>
    <sheet name="3" sheetId="29" r:id="rId6"/>
    <sheet name="4" sheetId="36" r:id="rId7"/>
    <sheet name="5" sheetId="96" r:id="rId8"/>
    <sheet name="6" sheetId="121" r:id="rId9"/>
    <sheet name="7" sheetId="98" r:id="rId10"/>
    <sheet name="8" sheetId="122" r:id="rId11"/>
    <sheet name="9" sheetId="90" r:id="rId12"/>
    <sheet name="10" sheetId="46" r:id="rId13"/>
    <sheet name="11" sheetId="108" r:id="rId14"/>
    <sheet name="12" sheetId="114" r:id="rId15"/>
    <sheet name="13" sheetId="49" r:id="rId16"/>
    <sheet name="14" sheetId="52" r:id="rId17"/>
    <sheet name="15" sheetId="55" r:id="rId18"/>
    <sheet name="16" sheetId="58" r:id="rId19"/>
    <sheet name="17" sheetId="118" r:id="rId20"/>
    <sheet name="18" sheetId="120" r:id="rId21"/>
    <sheet name="19" sheetId="85" r:id="rId22"/>
    <sheet name="20" sheetId="65" r:id="rId23"/>
    <sheet name="21" sheetId="125" r:id="rId24"/>
    <sheet name="22" sheetId="68" r:id="rId25"/>
    <sheet name="23" sheetId="71" r:id="rId26"/>
    <sheet name="24" sheetId="74" r:id="rId27"/>
    <sheet name="1D" sheetId="1" r:id="rId28"/>
    <sheet name="2D" sheetId="2" r:id="rId29"/>
    <sheet name="3D" sheetId="28" r:id="rId30"/>
    <sheet name="4D" sheetId="27" r:id="rId31"/>
    <sheet name="5D" sheetId="34" r:id="rId32"/>
    <sheet name="6D" sheetId="33" r:id="rId33"/>
    <sheet name="7D" sheetId="32" r:id="rId34"/>
    <sheet name="8D" sheetId="31" r:id="rId35"/>
    <sheet name="9D" sheetId="40" r:id="rId36"/>
    <sheet name="10D" sheetId="45" r:id="rId37"/>
    <sheet name="11D" sheetId="107" r:id="rId38"/>
    <sheet name="12D" sheetId="113" r:id="rId39"/>
    <sheet name="13D" sheetId="48" r:id="rId40"/>
    <sheet name="14D" sheetId="51" r:id="rId41"/>
    <sheet name="15D" sheetId="54" r:id="rId42"/>
    <sheet name="16D" sheetId="57" r:id="rId43"/>
    <sheet name="17D" sheetId="60" r:id="rId44"/>
    <sheet name="18D" sheetId="119" r:id="rId45"/>
    <sheet name="19D" sheetId="81" r:id="rId46"/>
    <sheet name="20D" sheetId="64" r:id="rId47"/>
    <sheet name="21D" sheetId="86" r:id="rId48"/>
    <sheet name="22D" sheetId="67" r:id="rId49"/>
    <sheet name="23D" sheetId="70" r:id="rId50"/>
    <sheet name="24D" sheetId="73" r:id="rId51"/>
  </sheets>
  <definedNames>
    <definedName name="_xlnm._FilterDatabase" localSheetId="36" hidden="1">'10D'!$A$4:$D$214</definedName>
    <definedName name="_xlnm._FilterDatabase" localSheetId="37" hidden="1">'11D'!$A$4:$D$298</definedName>
    <definedName name="_xlnm._FilterDatabase" localSheetId="38" hidden="1">'12D'!$A$4:$C$70</definedName>
    <definedName name="_xlnm._FilterDatabase" localSheetId="39" hidden="1">'13D'!$A$4:$C$95</definedName>
    <definedName name="_xlnm._FilterDatabase" localSheetId="40" hidden="1">'14D'!$A$4:$C$102</definedName>
    <definedName name="_xlnm._FilterDatabase" localSheetId="41" hidden="1">'15D'!$A$4:$C$95</definedName>
    <definedName name="_xlnm._FilterDatabase" localSheetId="42" hidden="1">'16D'!$A$4:$C$102</definedName>
    <definedName name="_xlnm._FilterDatabase" localSheetId="43" hidden="1">'17D'!$A$4:$D$16</definedName>
    <definedName name="_xlnm._FilterDatabase" localSheetId="44" hidden="1">'18D'!$A$4:$C$8</definedName>
    <definedName name="_xlnm._FilterDatabase" localSheetId="45" hidden="1">'19D'!$A$6:$C$1614</definedName>
    <definedName name="_xlnm._FilterDatabase" localSheetId="27" hidden="1">'1D'!$A$4:$D$172</definedName>
    <definedName name="_xlnm._FilterDatabase" localSheetId="46" hidden="1">'20D'!$A$4:$C$244</definedName>
    <definedName name="_xlnm._FilterDatabase" localSheetId="47" hidden="1">'21D'!$A$4:$D$76</definedName>
    <definedName name="_xlnm._FilterDatabase" localSheetId="48" hidden="1">'22D'!$A$4:$C$64</definedName>
    <definedName name="_xlnm._FilterDatabase" localSheetId="49" hidden="1">'23D'!$A$4:$C$64</definedName>
    <definedName name="_xlnm._FilterDatabase" localSheetId="50" hidden="1">'24D'!$A$4:$C$64</definedName>
    <definedName name="_xlnm._FilterDatabase" localSheetId="28" hidden="1">'2D'!$A$4:$C$64</definedName>
    <definedName name="_xlnm._FilterDatabase" localSheetId="29" hidden="1">'3D'!$A$4:$C$95</definedName>
    <definedName name="_xlnm._FilterDatabase" localSheetId="30" hidden="1">'4D'!$A$4:$D$151</definedName>
    <definedName name="_xlnm._FilterDatabase" localSheetId="31" hidden="1">'5D'!$A$4:$C$53</definedName>
    <definedName name="_xlnm._FilterDatabase" localSheetId="32" hidden="1">'6D'!$A$4:$C$53</definedName>
    <definedName name="_xlnm._FilterDatabase" localSheetId="33" hidden="1">'7D'!$A$4:$C$53</definedName>
    <definedName name="_xlnm._FilterDatabase" localSheetId="34" hidden="1">'8D'!$A$4:$D$151</definedName>
    <definedName name="_xlnm._FilterDatabase" localSheetId="35" hidden="1">'9D'!$A$4:$C$53</definedName>
    <definedName name="J">#REF!</definedName>
  </definedNames>
  <calcPr calcId="152511"/>
  <pivotCaches>
    <pivotCache cacheId="48" r:id="rId52"/>
    <pivotCache cacheId="49" r:id="rId53"/>
    <pivotCache cacheId="50" r:id="rId54"/>
    <pivotCache cacheId="51" r:id="rId55"/>
    <pivotCache cacheId="52" r:id="rId56"/>
    <pivotCache cacheId="53" r:id="rId57"/>
    <pivotCache cacheId="54" r:id="rId58"/>
    <pivotCache cacheId="55" r:id="rId59"/>
    <pivotCache cacheId="56" r:id="rId60"/>
    <pivotCache cacheId="57" r:id="rId61"/>
    <pivotCache cacheId="58" r:id="rId62"/>
    <pivotCache cacheId="59" r:id="rId63"/>
    <pivotCache cacheId="60" r:id="rId64"/>
    <pivotCache cacheId="61" r:id="rId65"/>
    <pivotCache cacheId="62" r:id="rId66"/>
    <pivotCache cacheId="63" r:id="rId67"/>
    <pivotCache cacheId="64" r:id="rId68"/>
    <pivotCache cacheId="65" r:id="rId69"/>
    <pivotCache cacheId="66" r:id="rId70"/>
    <pivotCache cacheId="67" r:id="rId71"/>
    <pivotCache cacheId="68" r:id="rId72"/>
    <pivotCache cacheId="69" r:id="rId73"/>
    <pivotCache cacheId="70" r:id="rId74"/>
    <pivotCache cacheId="71" r:id="rId75"/>
  </pivotCaches>
</workbook>
</file>

<file path=xl/calcChain.xml><?xml version="1.0" encoding="utf-8"?>
<calcChain xmlns="http://schemas.openxmlformats.org/spreadsheetml/2006/main">
  <c r="F13" i="6" l="1"/>
  <c r="C54" i="2"/>
  <c r="C55" i="2"/>
  <c r="C56" i="2"/>
  <c r="C57" i="2"/>
  <c r="C58" i="2"/>
  <c r="C59" i="2"/>
  <c r="C60" i="2"/>
  <c r="C61" i="2"/>
  <c r="C62" i="2"/>
  <c r="C63" i="2"/>
  <c r="C64" i="2"/>
  <c r="C53" i="2"/>
  <c r="B14" i="74"/>
  <c r="B11" i="125"/>
  <c r="I34" i="5"/>
  <c r="A13" i="125"/>
  <c r="B11" i="120"/>
  <c r="G14" i="74"/>
  <c r="F14" i="74"/>
  <c r="E14" i="74"/>
  <c r="D14" i="74"/>
  <c r="C14" i="74"/>
  <c r="I37" i="5"/>
  <c r="G14" i="71"/>
  <c r="F14" i="71"/>
  <c r="E14" i="71"/>
  <c r="D14" i="71"/>
  <c r="C14" i="71"/>
  <c r="I36" i="5"/>
  <c r="B14" i="71"/>
  <c r="G14" i="68"/>
  <c r="F14" i="68"/>
  <c r="E14" i="68"/>
  <c r="D14" i="68"/>
  <c r="C14" i="68"/>
  <c r="I35" i="5"/>
  <c r="B14" i="68"/>
  <c r="I22" i="65"/>
  <c r="H22" i="65"/>
  <c r="G22" i="65"/>
  <c r="F22" i="65"/>
  <c r="E22" i="65"/>
  <c r="D22" i="65"/>
  <c r="C22" i="65"/>
  <c r="B22" i="65"/>
  <c r="G30" i="85"/>
  <c r="F30" i="85"/>
  <c r="E30" i="85"/>
  <c r="D30" i="85"/>
  <c r="C30" i="85"/>
  <c r="I32" i="5"/>
  <c r="B30" i="85"/>
  <c r="H15" i="58"/>
  <c r="G15" i="58"/>
  <c r="F15" i="58"/>
  <c r="E15" i="58"/>
  <c r="I23" i="5"/>
  <c r="D15" i="58"/>
  <c r="C15" i="58"/>
  <c r="B15" i="58"/>
  <c r="H17" i="55"/>
  <c r="G17" i="55"/>
  <c r="F17" i="55"/>
  <c r="E17" i="55"/>
  <c r="I22" i="5"/>
  <c r="D17" i="55"/>
  <c r="C17" i="55"/>
  <c r="B17" i="55"/>
  <c r="H15" i="52"/>
  <c r="G15" i="52"/>
  <c r="F15" i="52"/>
  <c r="E15" i="52"/>
  <c r="I21" i="5"/>
  <c r="D15" i="52"/>
  <c r="C15" i="52"/>
  <c r="B15" i="52"/>
  <c r="H17" i="49"/>
  <c r="G17" i="49"/>
  <c r="F17" i="49"/>
  <c r="E17" i="49"/>
  <c r="I20" i="5"/>
  <c r="D17" i="49"/>
  <c r="C17" i="49"/>
  <c r="B17" i="49"/>
  <c r="G14" i="114"/>
  <c r="F14" i="114"/>
  <c r="E14" i="114"/>
  <c r="D14" i="114"/>
  <c r="C14" i="114"/>
  <c r="I19" i="5"/>
  <c r="B14" i="114"/>
  <c r="H18" i="108"/>
  <c r="G18" i="108"/>
  <c r="F18" i="108"/>
  <c r="E18" i="108"/>
  <c r="I18" i="5"/>
  <c r="D18" i="108"/>
  <c r="C18" i="108"/>
  <c r="B18" i="108"/>
  <c r="G17" i="46"/>
  <c r="F17" i="46"/>
  <c r="E17" i="46"/>
  <c r="D17" i="46"/>
  <c r="C17" i="46"/>
  <c r="I14" i="5"/>
  <c r="B17" i="46"/>
  <c r="H16" i="90"/>
  <c r="G16" i="90"/>
  <c r="F16" i="90"/>
  <c r="E16" i="90"/>
  <c r="I13" i="5"/>
  <c r="D16" i="90"/>
  <c r="C16" i="90"/>
  <c r="B16" i="90"/>
  <c r="H18" i="122"/>
  <c r="G18" i="122"/>
  <c r="F18" i="122"/>
  <c r="E18" i="122"/>
  <c r="I12" i="5"/>
  <c r="D18" i="122"/>
  <c r="C18" i="122"/>
  <c r="B18" i="122"/>
  <c r="H16" i="98"/>
  <c r="G16" i="98"/>
  <c r="F16" i="98"/>
  <c r="E16" i="98"/>
  <c r="I11" i="5"/>
  <c r="D16" i="98"/>
  <c r="C16" i="98"/>
  <c r="B16" i="98"/>
  <c r="H16" i="121"/>
  <c r="G16" i="121"/>
  <c r="F16" i="121"/>
  <c r="E16" i="121"/>
  <c r="I10" i="5"/>
  <c r="D16" i="121"/>
  <c r="C16" i="121"/>
  <c r="B16" i="121"/>
  <c r="H16" i="96"/>
  <c r="G16" i="96"/>
  <c r="F16" i="96"/>
  <c r="E16" i="96"/>
  <c r="I9" i="5"/>
  <c r="D16" i="96"/>
  <c r="C16" i="96"/>
  <c r="B16" i="96"/>
  <c r="H18" i="36"/>
  <c r="G18" i="36"/>
  <c r="F18" i="36"/>
  <c r="E18" i="36"/>
  <c r="I8" i="5"/>
  <c r="D18" i="36"/>
  <c r="C18" i="36"/>
  <c r="B18" i="36"/>
  <c r="G16" i="29"/>
  <c r="F16" i="29"/>
  <c r="E16" i="29"/>
  <c r="I7" i="5"/>
  <c r="D16" i="29"/>
  <c r="C16" i="29"/>
  <c r="B16" i="29"/>
  <c r="H16" i="29"/>
  <c r="D13" i="6"/>
  <c r="C13" i="6"/>
  <c r="I6" i="5"/>
  <c r="B13" i="6"/>
  <c r="E13" i="6"/>
  <c r="H18" i="129"/>
  <c r="G18" i="129"/>
  <c r="F18" i="129"/>
  <c r="E18" i="129"/>
  <c r="I5" i="5"/>
  <c r="D18" i="129"/>
  <c r="C18" i="129"/>
  <c r="B18" i="129"/>
  <c r="A16" i="68"/>
  <c r="F6" i="60"/>
  <c r="A1" i="57"/>
  <c r="A16" i="74"/>
  <c r="A16" i="71"/>
  <c r="I28" i="5"/>
  <c r="A13" i="120"/>
  <c r="I27" i="5"/>
  <c r="A15" i="118"/>
  <c r="A17" i="58"/>
  <c r="A19" i="55"/>
  <c r="A17" i="52"/>
  <c r="A19" i="49"/>
  <c r="A16" i="114"/>
  <c r="A20" i="108"/>
  <c r="A19" i="46"/>
  <c r="A18" i="90"/>
  <c r="A20" i="122"/>
  <c r="A18" i="98"/>
  <c r="A18" i="121"/>
  <c r="A18" i="96"/>
  <c r="A20" i="36"/>
  <c r="A18" i="29"/>
  <c r="A15" i="6"/>
  <c r="A20" i="129"/>
</calcChain>
</file>

<file path=xl/sharedStrings.xml><?xml version="1.0" encoding="utf-8"?>
<sst xmlns="http://schemas.openxmlformats.org/spreadsheetml/2006/main" count="5947" uniqueCount="366">
  <si>
    <t>Geography</t>
  </si>
  <si>
    <t>Sector</t>
  </si>
  <si>
    <t>Year</t>
  </si>
  <si>
    <t>Bournemouth</t>
  </si>
  <si>
    <t>Dorset</t>
  </si>
  <si>
    <t>Poole</t>
  </si>
  <si>
    <t>Dorset LEP</t>
  </si>
  <si>
    <t>England</t>
  </si>
  <si>
    <t>%</t>
  </si>
  <si>
    <t>CONTENTS</t>
  </si>
  <si>
    <t>Latest data period:</t>
  </si>
  <si>
    <t>Next data period:</t>
  </si>
  <si>
    <t>Data available:</t>
  </si>
  <si>
    <t>Annually</t>
  </si>
  <si>
    <t>Updated:</t>
  </si>
  <si>
    <t>Source: Annual Population Survey</t>
  </si>
  <si>
    <t>Note: The Annual Population Survey is a sample survey and should be treated with caution</t>
  </si>
  <si>
    <t>South East</t>
  </si>
  <si>
    <t>South West</t>
  </si>
  <si>
    <t>Bournemouth &amp; Poole</t>
  </si>
  <si>
    <t>Dorset CC</t>
  </si>
  <si>
    <t>GVA per hour worked</t>
  </si>
  <si>
    <t>GVA/hour worked, UK=100</t>
  </si>
  <si>
    <t>Source: ONS</t>
  </si>
  <si>
    <t>Youth claimant count</t>
  </si>
  <si>
    <t>Claimant count</t>
  </si>
  <si>
    <t>Access to Superfast broadband</t>
  </si>
  <si>
    <t>House Price Index</t>
  </si>
  <si>
    <t>House Affordability</t>
  </si>
  <si>
    <t>CO2 emissions - Industry and commerce</t>
  </si>
  <si>
    <t>CO2 emissions - Domestic buildings</t>
  </si>
  <si>
    <t>CO2 emissions - Road transport</t>
  </si>
  <si>
    <t>England &amp; Wales</t>
  </si>
  <si>
    <t>Indicator</t>
  </si>
  <si>
    <t>Number</t>
  </si>
  <si>
    <t>Industry</t>
  </si>
  <si>
    <t>% in employment in KI industries</t>
  </si>
  <si>
    <t>Source: Business Register and Employment Survey</t>
  </si>
  <si>
    <t>% of employees in advanced manufacturing</t>
  </si>
  <si>
    <t>Employees in creative industries</t>
  </si>
  <si>
    <t>% of employees in public/private sector</t>
  </si>
  <si>
    <t>Source: Business Demography, ONS</t>
  </si>
  <si>
    <t>Value</t>
  </si>
  <si>
    <t>Business Churn</t>
  </si>
  <si>
    <t>Unemployment rate</t>
  </si>
  <si>
    <t>Unemployment 16-64 (%)</t>
  </si>
  <si>
    <t>Rate</t>
  </si>
  <si>
    <t>Claimaints 16-64 (%)</t>
  </si>
  <si>
    <t>Unemployment rate (16-64) - APS</t>
  </si>
  <si>
    <t>Claimant unemployment rate (16-64)</t>
  </si>
  <si>
    <t>Rate 16-24</t>
  </si>
  <si>
    <t>Unemployment rate 16-24</t>
  </si>
  <si>
    <t>Unemployment rate (16-24) - APS</t>
  </si>
  <si>
    <t>Superfast broadband availability (%)</t>
  </si>
  <si>
    <t>Broadband take-up (%)</t>
  </si>
  <si>
    <t>Superfast broadband take-up (%)</t>
  </si>
  <si>
    <t>Access to superfast broadband</t>
  </si>
  <si>
    <t>Ratio</t>
  </si>
  <si>
    <t>Emissions per capita</t>
  </si>
  <si>
    <t>Emissions per capita - Industry &amp; commerce</t>
  </si>
  <si>
    <t>Emissions per capita - Domestic buildings</t>
  </si>
  <si>
    <t>Emissions per capita - Road transport</t>
  </si>
  <si>
    <t>Unemployment rate - APS</t>
  </si>
  <si>
    <t>Youth Unemployment rate - APS</t>
  </si>
  <si>
    <t>Date</t>
  </si>
  <si>
    <t>Average price</t>
  </si>
  <si>
    <t>Avg Price</t>
  </si>
  <si>
    <t>Note: Use average price seasonally adjusted &amp; smoothed for Dorset, Bournemouth &amp; Poole and use HPI background tables for EW, SE &amp; SW</t>
  </si>
  <si>
    <t>Data produced by Land Registry - Crown Copyright 2013</t>
  </si>
  <si>
    <t>Monthly</t>
  </si>
  <si>
    <t>COMPETITIVE DORSET</t>
  </si>
  <si>
    <t>TALENTED DORSET</t>
  </si>
  <si>
    <t>CONNECTED DORSET</t>
  </si>
  <si>
    <t>RESPONSIVE DORSET</t>
  </si>
  <si>
    <t>Employees in social care for older adults</t>
  </si>
  <si>
    <t>DATA TABLES</t>
  </si>
  <si>
    <t>1D</t>
  </si>
  <si>
    <t>2D</t>
  </si>
  <si>
    <t>3D</t>
  </si>
  <si>
    <t>4D</t>
  </si>
  <si>
    <t>5D</t>
  </si>
  <si>
    <t>6D</t>
  </si>
  <si>
    <t>7D</t>
  </si>
  <si>
    <t>8D</t>
  </si>
  <si>
    <t>9D</t>
  </si>
  <si>
    <t>10D</t>
  </si>
  <si>
    <t>11D</t>
  </si>
  <si>
    <t>12D</t>
  </si>
  <si>
    <t>13D</t>
  </si>
  <si>
    <t>14D</t>
  </si>
  <si>
    <t>15D</t>
  </si>
  <si>
    <t>16D</t>
  </si>
  <si>
    <t>17D</t>
  </si>
  <si>
    <t>18D</t>
  </si>
  <si>
    <t>19D</t>
  </si>
  <si>
    <t>20D</t>
  </si>
  <si>
    <t>21D</t>
  </si>
  <si>
    <t>22D</t>
  </si>
  <si>
    <t>Data &gt;&gt;</t>
  </si>
  <si>
    <t>&lt;&lt; Chart</t>
  </si>
  <si>
    <t>Last updated:</t>
  </si>
  <si>
    <t>Next update due:</t>
  </si>
  <si>
    <t>Source: Business Demography</t>
  </si>
  <si>
    <t>Stock change</t>
  </si>
  <si>
    <t>Claimants aged 16-24 (% of all)</t>
  </si>
  <si>
    <t>Unemployment aged 16-24 (% of all) - APS</t>
  </si>
  <si>
    <t>Source: Evolutive, Dorset County Council</t>
  </si>
  <si>
    <t>Enquiries</t>
  </si>
  <si>
    <t>% of employees in advanced manufacuring</t>
  </si>
  <si>
    <t>Great Britain</t>
  </si>
  <si>
    <t>% employees</t>
  </si>
  <si>
    <t>% of employees in social care for older adults</t>
  </si>
  <si>
    <t xml:space="preserve">Competitive Dorset - Improving the performance of existing businesses and to encourage the creation and growth of new ones
</t>
  </si>
  <si>
    <t>Talented Dorset - Enhancing the skills of our current and future work force</t>
  </si>
  <si>
    <t>Connected Dorset - Improving the electronic and physical connectivity, particularly through high speed broadband</t>
  </si>
  <si>
    <t>Responsive Dorset - Creating the conditions for enterprise to flourish including a responsive planning and development framework and a dynamic housing market</t>
  </si>
  <si>
    <t>J</t>
  </si>
  <si>
    <t>http://www.dorsetlep.co.uk/</t>
  </si>
  <si>
    <t>You can also navigate to the data section for this table or back to the contents page using the links at the top.</t>
  </si>
  <si>
    <t>Following the table you will see an indicator which tells you whether the change in the last period is favourable or not.</t>
  </si>
  <si>
    <t>For further information about this dashboard or data contact:</t>
  </si>
  <si>
    <t xml:space="preserve">Dorset County Council </t>
  </si>
  <si>
    <t>01305 221328</t>
  </si>
  <si>
    <t>S.Farr@dorsetcc.gov.uk</t>
  </si>
  <si>
    <t>HELP AND INFORMATION</t>
  </si>
  <si>
    <t>WELCOME</t>
  </si>
  <si>
    <t>% of employees in creative industries</t>
  </si>
  <si>
    <t>Level</t>
  </si>
  <si>
    <t>No qualifications</t>
  </si>
  <si>
    <t>Other qualifications</t>
  </si>
  <si>
    <t>NVQ Level 1</t>
  </si>
  <si>
    <t>NVQ Level 2</t>
  </si>
  <si>
    <t>NVQ Level 3</t>
  </si>
  <si>
    <t>NVQ Level 4+</t>
  </si>
  <si>
    <t>Source: Annual Population Survey. Note: The APS is a sample survey and should be treated with caution</t>
  </si>
  <si>
    <t>Qualifications (% of those aged 16-64)</t>
  </si>
  <si>
    <t>Qualification level</t>
  </si>
  <si>
    <t>Source: Department for Education</t>
  </si>
  <si>
    <t>GCSE results</t>
  </si>
  <si>
    <t>Survival</t>
  </si>
  <si>
    <t>1 Year</t>
  </si>
  <si>
    <t>2 Years</t>
  </si>
  <si>
    <t>3 Years</t>
  </si>
  <si>
    <t>4 Years</t>
  </si>
  <si>
    <t>5 Years</t>
  </si>
  <si>
    <t>Business Survival</t>
  </si>
  <si>
    <t>Business survival</t>
  </si>
  <si>
    <t>Business stock</t>
  </si>
  <si>
    <t>Business survivial</t>
  </si>
  <si>
    <t>Qualifications (NVQ)</t>
  </si>
  <si>
    <t>23D</t>
  </si>
  <si>
    <t>24D</t>
  </si>
  <si>
    <t>&lt;&lt; Contents</t>
  </si>
  <si>
    <t>SIC 2007 division (2 digit)</t>
  </si>
  <si>
    <t>26 : Manufacture of computer, electronic and optical products</t>
  </si>
  <si>
    <t>27 : Manufacture of electrical equipment</t>
  </si>
  <si>
    <t>28 : Manufacture of machinery and equipment n.e.c.</t>
  </si>
  <si>
    <t>29 : Manufacture of motor vehicles, trailers and semi-trailers</t>
  </si>
  <si>
    <t>30 : Manufacture of other transport equipment</t>
  </si>
  <si>
    <t xml:space="preserve">SIC 2007 group (3 digit) </t>
  </si>
  <si>
    <t>325 : Manufacture of medical and dental instruments and supplies</t>
  </si>
  <si>
    <t>SIC 2007 class (4 digit)</t>
  </si>
  <si>
    <t>3313 : Repair of electronic and optical equipment</t>
  </si>
  <si>
    <t xml:space="preserve">3316 : Repair and maintenance of aircraft and spacecraft </t>
  </si>
  <si>
    <t>Social care for adults:</t>
  </si>
  <si>
    <t>8810 : Social work activities without accommodation for the elderly and disabled</t>
  </si>
  <si>
    <t>8710 : Residential nursing care activities</t>
  </si>
  <si>
    <t xml:space="preserve">8730 : Residential care activities for the elderly and disabled </t>
  </si>
  <si>
    <t xml:space="preserve">NVQ Level 1: GCSEs D-G </t>
  </si>
  <si>
    <t xml:space="preserve">NVQ Level 2: GCSEs A*-C </t>
  </si>
  <si>
    <t xml:space="preserve">NVQ Level 3: AS/A levels </t>
  </si>
  <si>
    <t xml:space="preserve">NVQ Level 4: Bachelor degrees; diplomas/certificates of HE </t>
  </si>
  <si>
    <t>NVQ Level 5: Masters degrees; post graduate certificates/diplomas; doctorates</t>
  </si>
  <si>
    <t>Definitions</t>
  </si>
  <si>
    <t>Each indicator page will have an interactive table for you to choose the area, date and indicator. Select the options you require by clicking on the arrow next to the column/row header. For tables which have a page filter (the area that says "private" on the diagram to the right) please do not select 'All' as this will give nonsense data.</t>
  </si>
  <si>
    <t>% of employees in social care for adults</t>
  </si>
  <si>
    <t>Stephanie Farr, Research and Consultation Assistant</t>
  </si>
  <si>
    <t xml:space="preserve">Welcome to the Dorset Local Enterprise Partnership (LEP) dashboard which has been set up to monitor the area's progress against the four main themes: Competitive Dorset; Talented Dorset; Responsive Dorset; Connected Dorset. </t>
  </si>
  <si>
    <r>
      <t>Advanced manufacturing</t>
    </r>
    <r>
      <rPr>
        <b/>
        <sz val="11"/>
        <rFont val="Arial"/>
        <family val="2"/>
      </rPr>
      <t>:</t>
    </r>
  </si>
  <si>
    <r>
      <t>Unemployment rate – APS:</t>
    </r>
    <r>
      <rPr>
        <u/>
        <sz val="11"/>
        <rFont val="Arial"/>
        <family val="2"/>
      </rPr>
      <t xml:space="preserve"> </t>
    </r>
    <r>
      <rPr>
        <sz val="11"/>
        <rFont val="Arial"/>
        <family val="2"/>
      </rPr>
      <t>This is a measure of those that are claiming Jobseekers Allowance as well as those who are not eligible to claim but are actively seeking work.</t>
    </r>
  </si>
  <si>
    <t>For further information about the Dorset LEP and themes please see the website:</t>
  </si>
  <si>
    <t>Private Sector</t>
  </si>
  <si>
    <t>Public Sector</t>
  </si>
  <si>
    <t>% of employees in high skill occupations</t>
  </si>
  <si>
    <t>% in high skill occupations</t>
  </si>
  <si>
    <t>Knowledge-driven manufacturing (%)</t>
  </si>
  <si>
    <t>Knowledge-intensive services (%)</t>
  </si>
  <si>
    <t>NVQ Levels and approximate equivalents:</t>
  </si>
  <si>
    <r>
      <t xml:space="preserve">Business Churn Rate: </t>
    </r>
    <r>
      <rPr>
        <sz val="11"/>
        <rFont val="Arial"/>
        <family val="2"/>
      </rPr>
      <t>The sum of births as a per cent of stock and deaths as a per cent of stock.</t>
    </r>
  </si>
  <si>
    <t>Business churn rate</t>
  </si>
  <si>
    <t>% getting less than 2Mbit/s broadband speed</t>
  </si>
  <si>
    <t>Chart 19: Average property price (all properties)</t>
  </si>
  <si>
    <t>Chart 20: Ratio of lower quartile house prices and lower quartile earnings</t>
  </si>
  <si>
    <t>2005/6</t>
  </si>
  <si>
    <t>2006/7</t>
  </si>
  <si>
    <t>2007/8</t>
  </si>
  <si>
    <t>2008/9</t>
  </si>
  <si>
    <t>2009/10</t>
  </si>
  <si>
    <t>2010/11</t>
  </si>
  <si>
    <t>2011/12</t>
  </si>
  <si>
    <t>Performance</t>
  </si>
  <si>
    <t xml:space="preserve">                    COMPETITIVE DORSET</t>
  </si>
  <si>
    <t>% of employees in knowledge driven industries</t>
  </si>
  <si>
    <t>GB</t>
  </si>
  <si>
    <t>&lt;&lt;Contents</t>
  </si>
  <si>
    <t>Data&gt;&gt;</t>
  </si>
  <si>
    <t>% of employees</t>
  </si>
  <si>
    <t>Business churn rate (%)</t>
  </si>
  <si>
    <t>Births as % of count</t>
  </si>
  <si>
    <t>Deaths as % of count</t>
  </si>
  <si>
    <t>Stock</t>
  </si>
  <si>
    <t>% aged 16-64</t>
  </si>
  <si>
    <t>Access to Broadband</t>
  </si>
  <si>
    <t>% receiving less than 2Mbit/s broadband speed</t>
  </si>
  <si>
    <t>No</t>
  </si>
  <si>
    <t>Availability</t>
  </si>
  <si>
    <t>Commercial units</t>
  </si>
  <si>
    <t>Commercial Units</t>
  </si>
  <si>
    <t>Broadband speed</t>
  </si>
  <si>
    <t>Employees</t>
  </si>
  <si>
    <t>The contents page contains links to all the data, tables and charts in the dashboard. The indicator pages are labelled 1-25 and the data pages are labelled 1D-25D. You will also see a performance indicator next to each theme.</t>
  </si>
  <si>
    <t>Claimant unemployment aged 16-24 (% of all)</t>
  </si>
  <si>
    <t>Source: Annual Population Survey.</t>
  </si>
  <si>
    <t>Knowledge driven - Total (%)</t>
  </si>
  <si>
    <t>Note: The BRES survey is a sample survey and therefore subject to statistical error</t>
  </si>
  <si>
    <t>Note: The Business Demography dataset is an extract from the Inter-Departmental Business Register recording active VAT/PAYE registered businesses at November in the reference year, and excludes central government and local authorities.</t>
  </si>
  <si>
    <t>Note: A smiley face here indicates a price increase. Whilst rising house prices might stimulate economic activity, it is acknowledged that this may not be a good thing for affordability.</t>
  </si>
  <si>
    <t>Ratio of affordability</t>
  </si>
  <si>
    <t>2012/13</t>
  </si>
  <si>
    <t>GCSE results (% gaining 5+ A*-C GCSE (incl. equiv) incl. Maths &amp; English)</t>
  </si>
  <si>
    <r>
      <t>Please note:</t>
    </r>
    <r>
      <rPr>
        <sz val="10.5"/>
        <rFont val="Arial"/>
        <family val="2"/>
      </rPr>
      <t xml:space="preserve"> data for 2012/13 indicates that the Dorset LEP area ranked just above the national average, in contrast to the low proportion in 2011/12. A national issue with marking resulted in the re-grading of papers, in 2012, which affected Dorset's GCSE achievement negatively.</t>
    </r>
  </si>
  <si>
    <t>2013/14</t>
  </si>
  <si>
    <t>This data covers the transactions received at Land Registry in the period January 1995 to December 2013. © Crown copyright 2013</t>
  </si>
  <si>
    <t>Originally produced by the Marchmont Observatory for Dorset LEP, with support of the European Social Fund.</t>
  </si>
  <si>
    <t>Change 2013-14</t>
  </si>
  <si>
    <t>2014/15</t>
  </si>
  <si>
    <t>Change 2014-15</t>
  </si>
  <si>
    <t>2015/16</t>
  </si>
  <si>
    <t>Change 2013/14-2014/15</t>
  </si>
  <si>
    <t>Source: ONS. Average annual JSA claimants and out of work Universal Credit claimants</t>
  </si>
  <si>
    <t>Rate 16-25</t>
  </si>
  <si>
    <t>Average house prices increased on the index in all areas of Dorset between March 2015 and March 2016.</t>
  </si>
  <si>
    <t>Column1</t>
  </si>
  <si>
    <t>Christchurch</t>
  </si>
  <si>
    <t>East Dorset</t>
  </si>
  <si>
    <t>North Dorset</t>
  </si>
  <si>
    <t>Purbeck</t>
  </si>
  <si>
    <t>West Dorset</t>
  </si>
  <si>
    <t>Weymouth &amp; Portland</t>
  </si>
  <si>
    <t xml:space="preserve">Next update due: </t>
  </si>
  <si>
    <t>Next Update due:</t>
  </si>
  <si>
    <t xml:space="preserve"> </t>
  </si>
  <si>
    <t xml:space="preserve">Sections Updated: </t>
  </si>
  <si>
    <t xml:space="preserve">The percentage of employees working in the private sector in the Dorset LEP area increased between 2014 and 2015. Poole was the only area that saw a very small decrease. </t>
  </si>
  <si>
    <t>The proportion of employees working in advanced manufacturing increased in most areas of the Dorset LEP area between 2014 and 2015.</t>
  </si>
  <si>
    <t>The percentage of employees working in creative industries decreased in the Dorset LEP area between 2014 and 2015.</t>
  </si>
  <si>
    <t>The proportion of employees working in social care for older adults decreased in the Dorset LEP area between 2014 and 2015 although there was a slight increase in Poole.</t>
  </si>
  <si>
    <t>Between 2014 and 2015 business births as a per cent of the count increased in the Dorset LEP area, whereas deaths decreased. Business stock also increased.</t>
  </si>
  <si>
    <t>The business churn rate decreased in the Dorset LEP area between 2014 and 2015.</t>
  </si>
  <si>
    <t>Businesses surviving for five years decreased between 2014 and 2015 in Dorset but increased in Bournemouth and Poole.</t>
  </si>
  <si>
    <t>2016/17</t>
  </si>
  <si>
    <t>The claimant rate for 16-64 year olds in the Dorset LEP area increased slightly between 2015 and 2016 against a fall nationally. Overall the claimant rate remains very low by historic standards.</t>
  </si>
  <si>
    <t>The unemployment rate for 16-64 year olds increased in the LEP area between 2015 and 2016, against the national trend.</t>
  </si>
  <si>
    <t>The percentage of young people (16-24) who are unemployed increased in the Dorset LEP area between 2015 and 2016. However, some caution should be exercised when using this dataset due to the large confidence levels associated with it.</t>
  </si>
  <si>
    <t>The average percentage of claimants aged 16-24 in the Dorset LEP area decreased again between 2015 and 2016, continuing the downward trend that has been in place since 2007.</t>
  </si>
  <si>
    <t>Change          Apr 2016-Apr 2017</t>
  </si>
  <si>
    <t>CO2 emissions from industry and commerce decreased in all areas of Dorset between 2013 and 2014.</t>
  </si>
  <si>
    <t>Source: Local and Regional CO2 Emissions Estimates for 2005-2014 - produced by Ricardo-AEA for DECC</t>
  </si>
  <si>
    <t>Source: Local and Regional CO2 Emissions Estimates for 2005-2015 - produced by Ricardo-AEA for DECC</t>
  </si>
  <si>
    <t>Column2</t>
  </si>
  <si>
    <t>CO2 emissions from domestic buildings decreased in all areas of Dorset between 2013 and 2014.</t>
  </si>
  <si>
    <t>GVA per hour worked in the Dorset LEP area and South East increased between 2014 and 2015. Unlike the South East, the South West has fallen behind other more productive areas of the country over the longer term.</t>
  </si>
  <si>
    <t>Source: Ofcom (2011-2013) &amp; https://www.dorsetforyou.gov.uk/media/212221/Digital-Infrastructure-Strategy/pdf/SFD-GOV-Digital_Infrastructure_Strategy_for_Dorset_v1.pdf (2015 figures; page 8)</t>
  </si>
  <si>
    <t>Source: https://www.dorsetforyou.gov.uk/broadband/about</t>
  </si>
  <si>
    <t>Broadband and Superfast broadband availability and take up increased in the Dorset LEP between 2013 and 2017.</t>
  </si>
  <si>
    <t>Change 2013-15</t>
  </si>
  <si>
    <t>The proportion of residents receiving less than 2 Mbit/s reduced in the Dorset LEP area between 2013 and 2015.</t>
  </si>
  <si>
    <t>N/A</t>
  </si>
  <si>
    <t>21 : Manufacture of basic pharmaceutical products and pharmaceutical preparations</t>
  </si>
  <si>
    <t>SIC 2007 group (3 digit)</t>
  </si>
  <si>
    <t>303 : Manufacture of air and spacecraft and related machinery</t>
  </si>
  <si>
    <t>254 : Manufacture of weapons and ammunition</t>
  </si>
  <si>
    <t>302 : Manufacture of railway locomotives and rolling stock</t>
  </si>
  <si>
    <t>304 : Manufacture of military fighting vehicles</t>
  </si>
  <si>
    <t>309 : Manufacture of transport equipment n.e.c.</t>
  </si>
  <si>
    <t>20 : Manufacture of chemicals and chemical products</t>
  </si>
  <si>
    <t>50 : Water transport</t>
  </si>
  <si>
    <t>51 : Air transport</t>
  </si>
  <si>
    <t>58 : Publishing activities</t>
  </si>
  <si>
    <t>59 : Motion picture, video and television programme production, sound recording and music publishing activities</t>
  </si>
  <si>
    <t>60 : Programming and broadcasting activities</t>
  </si>
  <si>
    <t>61 : Telecommunications</t>
  </si>
  <si>
    <t>62 : Computer programming, consultancy and related activities</t>
  </si>
  <si>
    <t>63 : Information service activities</t>
  </si>
  <si>
    <t>64 : Financial service activities, except insurance and pension funding</t>
  </si>
  <si>
    <t>65 : Insurance, reinsurance and pension funding, except compulsory social security</t>
  </si>
  <si>
    <t>66 : Activities auxiliary to financial services and insurance activities</t>
  </si>
  <si>
    <t>69 : Legal and accounting activities</t>
  </si>
  <si>
    <t>70 : Activities of head offices; management consultancy activities</t>
  </si>
  <si>
    <t>71 : Architectural and engineering activities; technical testing and analysis</t>
  </si>
  <si>
    <t>72 : Scientific research and development</t>
  </si>
  <si>
    <t>73 : Advertising and market research</t>
  </si>
  <si>
    <t>74 : Other professional, scientific and technical activities</t>
  </si>
  <si>
    <t>75 : Veterinary activities</t>
  </si>
  <si>
    <t>78 : Employment activities</t>
  </si>
  <si>
    <t>80 : Security and investigation activities</t>
  </si>
  <si>
    <t>84 : Public admin and defence</t>
  </si>
  <si>
    <t>85 : Education</t>
  </si>
  <si>
    <t>86 : Human health activities</t>
  </si>
  <si>
    <t>87 : Residential care activities</t>
  </si>
  <si>
    <t>88 : Social work activities without accommodation</t>
  </si>
  <si>
    <t>90 : Creative, arts and entertainment activities</t>
  </si>
  <si>
    <t>91 : Libraries, archives, museums and other cultural activities</t>
  </si>
  <si>
    <t>92 : Gambling and betting activities</t>
  </si>
  <si>
    <t>93 : Sports activities and amusement and recreation activities</t>
  </si>
  <si>
    <t>Knowledge intensive industries</t>
  </si>
  <si>
    <t>Creative industries</t>
  </si>
  <si>
    <t>SIC</t>
  </si>
  <si>
    <t>Advertising and marketing</t>
  </si>
  <si>
    <t>Public relations and communication activities</t>
  </si>
  <si>
    <t>Advertising agencies</t>
  </si>
  <si>
    <t>Media representation</t>
  </si>
  <si>
    <t>Architecture</t>
  </si>
  <si>
    <t>Architectural activities</t>
  </si>
  <si>
    <t>Crafts</t>
  </si>
  <si>
    <t>Manufacture of jewellery and related articles</t>
  </si>
  <si>
    <t>Design: product, graphic and fashion design</t>
  </si>
  <si>
    <t>Specialised design activities</t>
  </si>
  <si>
    <t>Film, TV, video, radio and photography</t>
  </si>
  <si>
    <t>Motion picture, video and television programme</t>
  </si>
  <si>
    <t>Television/radio programming and broadcasting activities</t>
  </si>
  <si>
    <t>Photographic activities</t>
  </si>
  <si>
    <t>IT, software and computer services</t>
  </si>
  <si>
    <t>Computer programming activities</t>
  </si>
  <si>
    <t>Computer consultancy activities</t>
  </si>
  <si>
    <t>Publishing</t>
  </si>
  <si>
    <t>Publishing activities</t>
  </si>
  <si>
    <t>Translation and interpretation activities</t>
  </si>
  <si>
    <t>Museums, galleries and libraries</t>
  </si>
  <si>
    <t>Library and archive activities</t>
  </si>
  <si>
    <t>Museum activities</t>
  </si>
  <si>
    <t>Music, performing and visual arts</t>
  </si>
  <si>
    <t>Sound recording and music publishing activities</t>
  </si>
  <si>
    <t>Cultural education</t>
  </si>
  <si>
    <t>Creative arts and entertainment</t>
  </si>
  <si>
    <t>see DCMS document Annex B</t>
  </si>
  <si>
    <t>See Eurostat glossary</t>
  </si>
  <si>
    <r>
      <t>High-skill occupations</t>
    </r>
    <r>
      <rPr>
        <b/>
        <sz val="11"/>
        <rFont val="Arial"/>
        <family val="2"/>
      </rPr>
      <t>:</t>
    </r>
    <r>
      <rPr>
        <sz val="11"/>
        <rFont val="Arial"/>
        <family val="2"/>
      </rPr>
      <t xml:space="preserve"> </t>
    </r>
  </si>
  <si>
    <t>Managers directors and senior officials; Professional occupations; and Associate professional and technical occupations.</t>
  </si>
  <si>
    <t>Knowledge intensive services</t>
  </si>
  <si>
    <t xml:space="preserve">Knowledge manufacturing hi tech </t>
  </si>
  <si>
    <t xml:space="preserve">Knowledge manufacturing med-hi tech </t>
  </si>
  <si>
    <t>The proportion of employees working in Knowledge-intensive industries decreased in the Dorset LEP area between 2014 and 2015.</t>
  </si>
  <si>
    <t>Note: The BRES survey is a sample survey and therefore subject to statistical error.  Also, BRES largely omits the self-employed which is likely to be an issue regarding creative industries.</t>
  </si>
  <si>
    <t>Please note: The definition of creative industries has been altered and so the data above has been backdated for comparison purposes.</t>
  </si>
  <si>
    <t>Note: The Business Demography dataset is an extract from the Inter-Departmental Business Register recording active businesss, largely VAT/PAYE registered,  at November in the reference year, and excludes central government and local authorities.</t>
  </si>
  <si>
    <t>Figures for 2015/16 indicate that all areas saw increases in the percentage of pupils gaining 5+ A*-C grades at GCSE (including equivalents) including Maths and English.</t>
  </si>
  <si>
    <t>Note: The APS is a sample survey and should be treated with caution. The rate of unemployment in this survey includes people who are unable to claim unemployment benefits but are actively seeking work</t>
  </si>
  <si>
    <t>The number of commercial units and enquiries have both decreased in the Dorset LEP area over the past year.</t>
  </si>
  <si>
    <t>Employment in high skill level occupations increased in the Dorset LEP area between 2015 and 2016.</t>
  </si>
  <si>
    <t>The percentage of residents in the Dorset LEP area with NVQ Level 4+ qualifications increased between 2015 and 2016 despite a decrease in Poole.</t>
  </si>
  <si>
    <t>Note: Figures from 2013 are using a different source of House Price data - the ONS House Price Statistics for Small Areas datasets. The ONS datasets and the Discontinued Tables (Figures from 1997-2012) are based on different versions of the Land Registry data which leads to slight differences in the distribution of affordability ratios which should be noted if both sets are used in conjunction.</t>
  </si>
  <si>
    <t>Source: http://landregistry.data.gov.uk/app/ukhpi</t>
  </si>
  <si>
    <t>Source: http://landregistry.data.gov.uk/app/ukhpi. Dorset LEP data is not available post -2012</t>
  </si>
  <si>
    <t>House affordability is measured by comparing lower quartile house price to lower quartile earnings to produce a ratio. Over the last 20 years all parts of the country have seen an increase in the ratio but some areas in Dorset have seen a very substantial increase. More recently, between 2015 and 2016 Bournemouth and Christchurch saw a small fall in the ratio.</t>
  </si>
  <si>
    <t>CO2 emissions from road transport were little changed in Dorset between 2013 and 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</si>
</sst>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4" formatCode="_-&quot;£&quot;* #,##0.00_-;\-&quot;£&quot;* #,##0.00_-;_-&quot;£&quot;* &quot;-&quot;??_-;_-@_-"/>
    <numFmt numFmtId="43" formatCode="_-* #,##0.00_-;\-* #,##0.00_-;_-* &quot;-&quot;??_-;_-@_-"/>
    <numFmt numFmtId="168" formatCode="#,##0.0"/>
    <numFmt numFmtId="169" formatCode="0.0"/>
    <numFmt numFmtId="170" formatCode="0.0%"/>
    <numFmt numFmtId="183" formatCode="_-* #,##0.0_-;\-* #,##0.0_-;_-* &quot;-&quot;??_-;_-@_-"/>
    <numFmt numFmtId="187" formatCode="_-[$€-2]* #,##0.00_-;\-[$€-2]* #,##0.00_-;_-[$€-2]* &quot;-&quot;??_-"/>
    <numFmt numFmtId="189" formatCode="&quot;£&quot;#,##0"/>
    <numFmt numFmtId="191" formatCode="_-* #,##0_-;\-* #,##0_-;_-* &quot;-&quot;??_-;_-@_-"/>
    <numFmt numFmtId="196" formatCode="[&gt;0.5]#,##0;[&lt;-0.5]\-#,##0;\-"/>
  </numFmts>
  <fonts count="91" x14ac:knownFonts="1">
    <font>
      <sz val="10"/>
      <name val="Arial"/>
    </font>
    <font>
      <sz val="10"/>
      <name val="Arial"/>
    </font>
    <font>
      <b/>
      <sz val="10"/>
      <name val="Arial"/>
      <family val="2"/>
    </font>
    <font>
      <sz val="22"/>
      <name val="Wingdings"/>
      <charset val="2"/>
    </font>
    <font>
      <u/>
      <sz val="10"/>
      <color indexed="12"/>
      <name val="Arial"/>
      <family val="2"/>
    </font>
    <font>
      <sz val="8"/>
      <name val="Arial"/>
      <family val="2"/>
    </font>
    <font>
      <b/>
      <sz val="11"/>
      <name val="Arial"/>
      <family val="2"/>
    </font>
    <font>
      <u/>
      <sz val="11"/>
      <name val="Arial"/>
      <family val="2"/>
    </font>
    <font>
      <b/>
      <sz val="10"/>
      <name val="Arial"/>
      <family val="2"/>
    </font>
    <font>
      <sz val="11"/>
      <name val="Arial"/>
      <family val="2"/>
    </font>
    <font>
      <sz val="10"/>
      <name val="Arial"/>
      <family val="2"/>
    </font>
    <font>
      <sz val="8"/>
      <name val="Arial"/>
      <family val="2"/>
    </font>
    <font>
      <b/>
      <sz val="12"/>
      <name val="Arial"/>
      <family val="2"/>
    </font>
    <font>
      <sz val="10"/>
      <color indexed="8"/>
      <name val="Arial"/>
      <family val="2"/>
    </font>
    <font>
      <sz val="12"/>
      <name val="Arial"/>
      <family val="2"/>
    </font>
    <font>
      <sz val="10.5"/>
      <name val="Arial"/>
      <family val="2"/>
    </font>
    <font>
      <b/>
      <sz val="9"/>
      <name val="Arial"/>
      <family val="2"/>
    </font>
    <font>
      <b/>
      <sz val="8"/>
      <name val="Arial"/>
      <family val="2"/>
    </font>
    <font>
      <b/>
      <sz val="11"/>
      <color indexed="8"/>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1"/>
      <color indexed="1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1"/>
      <color indexed="12"/>
      <name val="Calibri"/>
      <family val="2"/>
    </font>
    <font>
      <sz val="11"/>
      <color indexed="62"/>
      <name val="Calibri"/>
      <family val="2"/>
    </font>
    <font>
      <sz val="11"/>
      <color indexed="28"/>
      <name val="Calibri"/>
      <family val="2"/>
    </font>
    <font>
      <sz val="11"/>
      <color indexed="52"/>
      <name val="Calibri"/>
      <family val="2"/>
    </font>
    <font>
      <i/>
      <sz val="11"/>
      <color indexed="28"/>
      <name val="Calibri"/>
      <family val="2"/>
    </font>
    <font>
      <sz val="11"/>
      <color indexed="60"/>
      <name val="Calibri"/>
      <family val="2"/>
    </font>
    <font>
      <b/>
      <sz val="11"/>
      <color indexed="63"/>
      <name val="Calibri"/>
      <family val="2"/>
    </font>
    <font>
      <sz val="10"/>
      <color indexed="17"/>
      <name val="Calibri"/>
      <family val="2"/>
    </font>
    <font>
      <b/>
      <sz val="18"/>
      <color indexed="56"/>
      <name val="Cambria"/>
      <family val="2"/>
    </font>
    <font>
      <sz val="11"/>
      <color indexed="10"/>
      <name val="Calibri"/>
      <family val="2"/>
    </font>
    <font>
      <sz val="11"/>
      <name val="Arial"/>
      <family val="2"/>
    </font>
    <font>
      <sz val="10"/>
      <color indexed="10"/>
      <name val="Arial"/>
      <family val="2"/>
    </font>
    <font>
      <u/>
      <sz val="11"/>
      <color indexed="12"/>
      <name val="Arial"/>
      <family val="2"/>
    </font>
    <font>
      <sz val="16"/>
      <color indexed="17"/>
      <name val="Wingdings"/>
      <charset val="2"/>
    </font>
    <font>
      <sz val="22"/>
      <color indexed="17"/>
      <name val="Wingdings"/>
      <charset val="2"/>
    </font>
    <font>
      <sz val="8"/>
      <color indexed="8"/>
      <name val="Arial"/>
      <family val="2"/>
    </font>
    <font>
      <u/>
      <sz val="11"/>
      <name val="Arial"/>
      <family val="2"/>
    </font>
    <font>
      <sz val="8"/>
      <name val="Verdana"/>
      <family val="2"/>
    </font>
    <font>
      <sz val="11"/>
      <color indexed="8"/>
      <name val="Arial"/>
      <family val="2"/>
    </font>
    <font>
      <b/>
      <sz val="10.5"/>
      <name val="Arial"/>
      <family val="2"/>
    </font>
    <font>
      <b/>
      <u/>
      <sz val="11"/>
      <name val="Arial"/>
      <family val="2"/>
    </font>
    <font>
      <sz val="10"/>
      <name val="Wingdings"/>
      <charset val="2"/>
    </font>
    <font>
      <sz val="12"/>
      <name val="Wingdings"/>
      <charset val="2"/>
    </font>
    <font>
      <sz val="14"/>
      <name val="Wingdings"/>
      <charset val="2"/>
    </font>
    <font>
      <sz val="22"/>
      <color indexed="10"/>
      <name val="Wingdings"/>
      <charset val="2"/>
    </font>
    <font>
      <sz val="7.75"/>
      <name val="Arial"/>
      <family val="2"/>
    </font>
    <font>
      <sz val="8"/>
      <color indexed="63"/>
      <name val="Arial"/>
      <family val="2"/>
    </font>
    <font>
      <sz val="10"/>
      <name val="Arial Cyr"/>
      <charset val="204"/>
    </font>
    <font>
      <sz val="9"/>
      <name val="Times New Roman"/>
      <family val="1"/>
    </font>
    <font>
      <b/>
      <sz val="9"/>
      <name val="Times New Roman"/>
      <family val="1"/>
    </font>
    <font>
      <sz val="14"/>
      <name val="Arial"/>
      <family val="2"/>
    </font>
    <font>
      <sz val="10"/>
      <name val="MS Sans Serif"/>
      <family val="2"/>
    </font>
    <font>
      <sz val="10"/>
      <name val="Times New Roman"/>
      <family val="1"/>
    </font>
    <font>
      <sz val="10"/>
      <name val="Arial"/>
      <family val="2"/>
    </font>
    <font>
      <sz val="9"/>
      <name val="Arial"/>
      <family val="2"/>
    </font>
    <font>
      <u/>
      <sz val="10"/>
      <color indexed="12"/>
      <name val="Arial"/>
      <family val="2"/>
    </font>
    <font>
      <sz val="11"/>
      <color indexed="8"/>
      <name val="Calibri"/>
      <family val="2"/>
    </font>
    <font>
      <u/>
      <sz val="11"/>
      <color indexed="12"/>
      <name val="Arial"/>
      <family val="2"/>
    </font>
    <font>
      <sz val="10"/>
      <color indexed="8"/>
      <name val="Arial"/>
      <family val="2"/>
    </font>
    <font>
      <sz val="7"/>
      <name val="Arial"/>
      <family val="2"/>
    </font>
    <font>
      <sz val="10"/>
      <color indexed="8"/>
      <name val="Arial"/>
    </font>
    <font>
      <b/>
      <sz val="10"/>
      <name val="Arial"/>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theme="10"/>
      <name val="System"/>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Arial"/>
      <family val="2"/>
    </font>
  </fonts>
  <fills count="6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7"/>
        <bgColor indexed="64"/>
      </patternFill>
    </fill>
    <fill>
      <patternFill patternType="solid">
        <fgColor indexed="22"/>
      </patternFill>
    </fill>
    <fill>
      <patternFill patternType="solid">
        <fgColor indexed="55"/>
      </patternFill>
    </fill>
    <fill>
      <patternFill patternType="solid">
        <fgColor indexed="30"/>
        <bgColor indexed="64"/>
      </patternFill>
    </fill>
    <fill>
      <patternFill patternType="solid">
        <fgColor indexed="46"/>
        <bgColor indexed="64"/>
      </patternFill>
    </fill>
    <fill>
      <patternFill patternType="solid">
        <fgColor indexed="45"/>
        <bgColor indexed="64"/>
      </patternFill>
    </fill>
    <fill>
      <patternFill patternType="solid">
        <fgColor indexed="43"/>
      </patternFill>
    </fill>
    <fill>
      <patternFill patternType="solid">
        <fgColor indexed="55"/>
        <bgColor indexed="64"/>
      </patternFill>
    </fill>
    <fill>
      <patternFill patternType="solid">
        <fgColor indexed="26"/>
      </patternFill>
    </fill>
    <fill>
      <patternFill patternType="solid">
        <fgColor indexed="29"/>
        <bgColor indexed="64"/>
      </patternFill>
    </fill>
    <fill>
      <patternFill patternType="solid">
        <fgColor indexed="43"/>
        <bgColor indexed="64"/>
      </patternFill>
    </fill>
    <fill>
      <patternFill patternType="solid">
        <fgColor indexed="42"/>
        <bgColor indexed="64"/>
      </patternFill>
    </fill>
    <fill>
      <patternFill patternType="solid">
        <fgColor indexed="50"/>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92D050"/>
        <bgColor indexed="64"/>
      </patternFill>
    </fill>
    <fill>
      <patternFill patternType="solid">
        <fgColor theme="0"/>
        <bgColor indexed="64"/>
      </patternFill>
    </fill>
    <fill>
      <patternFill patternType="solid">
        <fgColor rgb="FF99CC00"/>
        <bgColor indexed="64"/>
      </patternFill>
    </fill>
  </fills>
  <borders count="7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medium">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5"/>
      </left>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medium">
        <color indexed="50"/>
      </top>
      <bottom/>
      <diagonal/>
    </border>
    <border>
      <left style="medium">
        <color indexed="50"/>
      </left>
      <right/>
      <top style="medium">
        <color indexed="50"/>
      </top>
      <bottom/>
      <diagonal/>
    </border>
    <border>
      <left/>
      <right style="medium">
        <color indexed="50"/>
      </right>
      <top style="medium">
        <color indexed="50"/>
      </top>
      <bottom/>
      <diagonal/>
    </border>
    <border>
      <left style="medium">
        <color indexed="50"/>
      </left>
      <right/>
      <top/>
      <bottom/>
      <diagonal/>
    </border>
    <border>
      <left/>
      <right style="medium">
        <color indexed="50"/>
      </right>
      <top/>
      <bottom/>
      <diagonal/>
    </border>
    <border>
      <left style="medium">
        <color indexed="50"/>
      </left>
      <right/>
      <top/>
      <bottom style="medium">
        <color indexed="50"/>
      </bottom>
      <diagonal/>
    </border>
    <border>
      <left/>
      <right/>
      <top/>
      <bottom style="medium">
        <color indexed="50"/>
      </bottom>
      <diagonal/>
    </border>
    <border>
      <left/>
      <right style="medium">
        <color indexed="50"/>
      </right>
      <top/>
      <bottom style="medium">
        <color indexed="50"/>
      </bottom>
      <diagonal/>
    </border>
    <border>
      <left style="medium">
        <color indexed="50"/>
      </left>
      <right/>
      <top style="medium">
        <color indexed="50"/>
      </top>
      <bottom style="medium">
        <color indexed="50"/>
      </bottom>
      <diagonal/>
    </border>
    <border>
      <left/>
      <right/>
      <top style="medium">
        <color indexed="50"/>
      </top>
      <bottom style="medium">
        <color indexed="50"/>
      </bottom>
      <diagonal/>
    </border>
    <border>
      <left/>
      <right style="medium">
        <color indexed="50"/>
      </right>
      <top style="medium">
        <color indexed="50"/>
      </top>
      <bottom style="medium">
        <color indexed="50"/>
      </bottom>
      <diagonal/>
    </border>
    <border>
      <left style="medium">
        <color indexed="50"/>
      </left>
      <right/>
      <top style="thin">
        <color indexed="64"/>
      </top>
      <bottom/>
      <diagonal/>
    </border>
    <border>
      <left/>
      <right style="medium">
        <color indexed="50"/>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ABABAB"/>
      </left>
      <right/>
      <top style="thin">
        <color rgb="FFABABAB"/>
      </top>
      <bottom/>
      <diagonal/>
    </border>
    <border>
      <left style="thin">
        <color rgb="FFABABAB"/>
      </left>
      <right/>
      <top/>
      <bottom/>
      <diagonal/>
    </border>
    <border>
      <left style="thin">
        <color rgb="FFABABAB"/>
      </left>
      <right/>
      <top/>
      <bottom style="thin">
        <color rgb="FFABABAB"/>
      </bottom>
      <diagonal/>
    </border>
    <border>
      <left/>
      <right/>
      <top style="thin">
        <color rgb="FFABABAB"/>
      </top>
      <bottom/>
      <diagonal/>
    </border>
    <border>
      <left/>
      <right style="thin">
        <color rgb="FFABABAB"/>
      </right>
      <top style="thin">
        <color rgb="FFABABAB"/>
      </top>
      <bottom/>
      <diagonal/>
    </border>
    <border>
      <left/>
      <right style="thin">
        <color rgb="FFABABAB"/>
      </right>
      <top/>
      <bottom/>
      <diagonal/>
    </border>
    <border>
      <left/>
      <right/>
      <top/>
      <bottom style="thin">
        <color rgb="FFABABAB"/>
      </bottom>
      <diagonal/>
    </border>
    <border>
      <left/>
      <right style="thin">
        <color rgb="FFABABAB"/>
      </right>
      <top/>
      <bottom style="thin">
        <color rgb="FFABABAB"/>
      </bottom>
      <diagonal/>
    </border>
    <border>
      <left style="thin">
        <color rgb="FFABABAB"/>
      </left>
      <right/>
      <top style="thin">
        <color indexed="64"/>
      </top>
      <bottom/>
      <diagonal/>
    </border>
    <border>
      <left style="thin">
        <color rgb="FFABABAB"/>
      </left>
      <right/>
      <top/>
      <bottom style="thin">
        <color indexed="64"/>
      </bottom>
      <diagonal/>
    </border>
    <border>
      <left style="thin">
        <color rgb="FFABABAB"/>
      </left>
      <right style="thin">
        <color rgb="FFABABAB"/>
      </right>
      <top style="thin">
        <color rgb="FFABABAB"/>
      </top>
      <bottom style="thin">
        <color rgb="FFABABAB"/>
      </bottom>
      <diagonal/>
    </border>
    <border>
      <left style="thin">
        <color indexed="65"/>
      </left>
      <right style="thin">
        <color rgb="FFABABAB"/>
      </right>
      <top/>
      <bottom/>
      <diagonal/>
    </border>
    <border>
      <left style="thin">
        <color rgb="FFABABAB"/>
      </left>
      <right/>
      <top style="thin">
        <color indexed="64"/>
      </top>
      <bottom style="thin">
        <color indexed="64"/>
      </bottom>
      <diagonal/>
    </border>
    <border>
      <left/>
      <right style="thin">
        <color indexed="64"/>
      </right>
      <top style="thin">
        <color rgb="FFABABAB"/>
      </top>
      <bottom/>
      <diagonal/>
    </border>
    <border>
      <left style="thin">
        <color rgb="FFABABAB"/>
      </left>
      <right/>
      <top style="thin">
        <color rgb="FFABABAB"/>
      </top>
      <bottom style="thin">
        <color rgb="FFABABAB"/>
      </bottom>
      <diagonal/>
    </border>
    <border>
      <left/>
      <right style="thin">
        <color rgb="FFABABAB"/>
      </right>
      <top style="thin">
        <color rgb="FFABABAB"/>
      </top>
      <bottom style="thin">
        <color rgb="FFABABAB"/>
      </bottom>
      <diagonal/>
    </border>
    <border>
      <left/>
      <right/>
      <top style="thin">
        <color rgb="FFABABAB"/>
      </top>
      <bottom style="thin">
        <color rgb="FFABABAB"/>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style="thin">
        <color indexed="64"/>
      </left>
      <right/>
      <top style="thin">
        <color rgb="FFABABAB"/>
      </top>
      <bottom/>
      <diagonal/>
    </border>
    <border>
      <left/>
      <right/>
      <top style="medium">
        <color rgb="FF92D050"/>
      </top>
      <bottom/>
      <diagonal/>
    </border>
    <border>
      <left style="thin">
        <color rgb="FFABABAB"/>
      </left>
      <right/>
      <top style="thin">
        <color indexed="9"/>
      </top>
      <bottom/>
      <diagonal/>
    </border>
    <border>
      <left style="thin">
        <color rgb="FFABABAB"/>
      </left>
      <right/>
      <top style="thin">
        <color indexed="9"/>
      </top>
      <bottom style="thin">
        <color rgb="FFABABAB"/>
      </bottom>
      <diagonal/>
    </border>
    <border>
      <left style="medium">
        <color rgb="FF92D050"/>
      </left>
      <right/>
      <top style="medium">
        <color rgb="FF92D050"/>
      </top>
      <bottom/>
      <diagonal/>
    </border>
    <border>
      <left/>
      <right style="medium">
        <color rgb="FF92D050"/>
      </right>
      <top style="medium">
        <color rgb="FF92D050"/>
      </top>
      <bottom/>
      <diagonal/>
    </border>
    <border>
      <left style="medium">
        <color rgb="FF92D050"/>
      </left>
      <right/>
      <top/>
      <bottom/>
      <diagonal/>
    </border>
    <border>
      <left/>
      <right style="medium">
        <color rgb="FF92D050"/>
      </right>
      <top/>
      <bottom/>
      <diagonal/>
    </border>
    <border>
      <left style="medium">
        <color rgb="FF92D050"/>
      </left>
      <right/>
      <top/>
      <bottom style="medium">
        <color rgb="FF92D050"/>
      </bottom>
      <diagonal/>
    </border>
    <border>
      <left/>
      <right/>
      <top/>
      <bottom style="medium">
        <color rgb="FF92D050"/>
      </bottom>
      <diagonal/>
    </border>
    <border>
      <left/>
      <right style="medium">
        <color rgb="FF92D050"/>
      </right>
      <top/>
      <bottom style="medium">
        <color rgb="FF92D050"/>
      </bottom>
      <diagonal/>
    </border>
  </borders>
  <cellStyleXfs count="151">
    <xf numFmtId="0" fontId="0" fillId="0" borderId="0"/>
    <xf numFmtId="0" fontId="19" fillId="2" borderId="0" applyNumberFormat="0" applyBorder="0" applyAlignment="0" applyProtection="0"/>
    <xf numFmtId="0" fontId="72" fillId="34" borderId="0" applyNumberFormat="0" applyBorder="0" applyAlignment="0" applyProtection="0"/>
    <xf numFmtId="0" fontId="19" fillId="3" borderId="0" applyNumberFormat="0" applyBorder="0" applyAlignment="0" applyProtection="0"/>
    <xf numFmtId="0" fontId="72" fillId="35" borderId="0" applyNumberFormat="0" applyBorder="0" applyAlignment="0" applyProtection="0"/>
    <xf numFmtId="0" fontId="19" fillId="4" borderId="0" applyNumberFormat="0" applyBorder="0" applyAlignment="0" applyProtection="0"/>
    <xf numFmtId="0" fontId="72" fillId="36" borderId="0" applyNumberFormat="0" applyBorder="0" applyAlignment="0" applyProtection="0"/>
    <xf numFmtId="0" fontId="19" fillId="5" borderId="0" applyNumberFormat="0" applyBorder="0" applyAlignment="0" applyProtection="0"/>
    <xf numFmtId="0" fontId="72" fillId="37" borderId="0" applyNumberFormat="0" applyBorder="0" applyAlignment="0" applyProtection="0"/>
    <xf numFmtId="0" fontId="19" fillId="6" borderId="0" applyNumberFormat="0" applyBorder="0" applyAlignment="0" applyProtection="0"/>
    <xf numFmtId="0" fontId="72" fillId="38" borderId="0" applyNumberFormat="0" applyBorder="0" applyAlignment="0" applyProtection="0"/>
    <xf numFmtId="0" fontId="19" fillId="7" borderId="0" applyNumberFormat="0" applyBorder="0" applyAlignment="0" applyProtection="0"/>
    <xf numFmtId="0" fontId="72" fillId="39" borderId="0" applyNumberFormat="0" applyBorder="0" applyAlignment="0" applyProtection="0"/>
    <xf numFmtId="0" fontId="19" fillId="8" borderId="0" applyNumberFormat="0" applyBorder="0" applyAlignment="0" applyProtection="0"/>
    <xf numFmtId="0" fontId="72" fillId="40" borderId="0" applyNumberFormat="0" applyBorder="0" applyAlignment="0" applyProtection="0"/>
    <xf numFmtId="0" fontId="19" fillId="9" borderId="0" applyNumberFormat="0" applyBorder="0" applyAlignment="0" applyProtection="0"/>
    <xf numFmtId="0" fontId="72" fillId="41" borderId="0" applyNumberFormat="0" applyBorder="0" applyAlignment="0" applyProtection="0"/>
    <xf numFmtId="0" fontId="19" fillId="10" borderId="0" applyNumberFormat="0" applyBorder="0" applyAlignment="0" applyProtection="0"/>
    <xf numFmtId="0" fontId="72" fillId="42" borderId="0" applyNumberFormat="0" applyBorder="0" applyAlignment="0" applyProtection="0"/>
    <xf numFmtId="0" fontId="19" fillId="5" borderId="0" applyNumberFormat="0" applyBorder="0" applyAlignment="0" applyProtection="0"/>
    <xf numFmtId="0" fontId="72" fillId="43" borderId="0" applyNumberFormat="0" applyBorder="0" applyAlignment="0" applyProtection="0"/>
    <xf numFmtId="0" fontId="19" fillId="8" borderId="0" applyNumberFormat="0" applyBorder="0" applyAlignment="0" applyProtection="0"/>
    <xf numFmtId="0" fontId="72" fillId="44" borderId="0" applyNumberFormat="0" applyBorder="0" applyAlignment="0" applyProtection="0"/>
    <xf numFmtId="0" fontId="19" fillId="11" borderId="0" applyNumberFormat="0" applyBorder="0" applyAlignment="0" applyProtection="0"/>
    <xf numFmtId="0" fontId="72" fillId="45" borderId="0" applyNumberFormat="0" applyBorder="0" applyAlignment="0" applyProtection="0"/>
    <xf numFmtId="0" fontId="57" fillId="0" borderId="0" applyNumberFormat="0" applyFont="0" applyFill="0" applyBorder="0" applyProtection="0">
      <alignment horizontal="left" vertical="center" indent="5"/>
    </xf>
    <xf numFmtId="0" fontId="20" fillId="12" borderId="0" applyNumberFormat="0" applyBorder="0" applyAlignment="0" applyProtection="0"/>
    <xf numFmtId="0" fontId="73" fillId="46" borderId="0" applyNumberFormat="0" applyBorder="0" applyAlignment="0" applyProtection="0"/>
    <xf numFmtId="0" fontId="20" fillId="9" borderId="0" applyNumberFormat="0" applyBorder="0" applyAlignment="0" applyProtection="0"/>
    <xf numFmtId="0" fontId="73" fillId="47" borderId="0" applyNumberFormat="0" applyBorder="0" applyAlignment="0" applyProtection="0"/>
    <xf numFmtId="0" fontId="20" fillId="10" borderId="0" applyNumberFormat="0" applyBorder="0" applyAlignment="0" applyProtection="0"/>
    <xf numFmtId="0" fontId="73" fillId="48" borderId="0" applyNumberFormat="0" applyBorder="0" applyAlignment="0" applyProtection="0"/>
    <xf numFmtId="0" fontId="20" fillId="13" borderId="0" applyNumberFormat="0" applyBorder="0" applyAlignment="0" applyProtection="0"/>
    <xf numFmtId="0" fontId="73" fillId="49" borderId="0" applyNumberFormat="0" applyBorder="0" applyAlignment="0" applyProtection="0"/>
    <xf numFmtId="0" fontId="20" fillId="14" borderId="0" applyNumberFormat="0" applyBorder="0" applyAlignment="0" applyProtection="0"/>
    <xf numFmtId="0" fontId="73" fillId="50" borderId="0" applyNumberFormat="0" applyBorder="0" applyAlignment="0" applyProtection="0"/>
    <xf numFmtId="0" fontId="20" fillId="15" borderId="0" applyNumberFormat="0" applyBorder="0" applyAlignment="0" applyProtection="0"/>
    <xf numFmtId="0" fontId="73" fillId="51" borderId="0" applyNumberFormat="0" applyBorder="0" applyAlignment="0" applyProtection="0"/>
    <xf numFmtId="0" fontId="20" fillId="16" borderId="0" applyNumberFormat="0" applyBorder="0" applyAlignment="0" applyProtection="0"/>
    <xf numFmtId="0" fontId="73" fillId="52" borderId="0" applyNumberFormat="0" applyBorder="0" applyAlignment="0" applyProtection="0"/>
    <xf numFmtId="0" fontId="20" fillId="17" borderId="0" applyNumberFormat="0" applyBorder="0" applyAlignment="0" applyProtection="0"/>
    <xf numFmtId="0" fontId="73" fillId="53" borderId="0" applyNumberFormat="0" applyBorder="0" applyAlignment="0" applyProtection="0"/>
    <xf numFmtId="0" fontId="20" fillId="18" borderId="0" applyNumberFormat="0" applyBorder="0" applyAlignment="0" applyProtection="0"/>
    <xf numFmtId="0" fontId="73" fillId="54" borderId="0" applyNumberFormat="0" applyBorder="0" applyAlignment="0" applyProtection="0"/>
    <xf numFmtId="0" fontId="20" fillId="13" borderId="0" applyNumberFormat="0" applyBorder="0" applyAlignment="0" applyProtection="0"/>
    <xf numFmtId="0" fontId="73" fillId="55" borderId="0" applyNumberFormat="0" applyBorder="0" applyAlignment="0" applyProtection="0"/>
    <xf numFmtId="0" fontId="20" fillId="14" borderId="0" applyNumberFormat="0" applyBorder="0" applyAlignment="0" applyProtection="0"/>
    <xf numFmtId="0" fontId="73" fillId="56" borderId="0" applyNumberFormat="0" applyBorder="0" applyAlignment="0" applyProtection="0"/>
    <xf numFmtId="0" fontId="20" fillId="19" borderId="0" applyNumberFormat="0" applyBorder="0" applyAlignment="0" applyProtection="0"/>
    <xf numFmtId="0" fontId="73" fillId="57" borderId="0" applyNumberFormat="0" applyBorder="0" applyAlignment="0" applyProtection="0"/>
    <xf numFmtId="4" fontId="58" fillId="20" borderId="1">
      <alignment horizontal="right" vertical="center"/>
    </xf>
    <xf numFmtId="0" fontId="21" fillId="3" borderId="0" applyNumberFormat="0" applyBorder="0" applyAlignment="0" applyProtection="0"/>
    <xf numFmtId="0" fontId="74" fillId="58" borderId="0" applyNumberFormat="0" applyBorder="0" applyAlignment="0" applyProtection="0"/>
    <xf numFmtId="4" fontId="59" fillId="0" borderId="2" applyFill="0" applyBorder="0" applyProtection="0">
      <alignment horizontal="right" vertical="center"/>
    </xf>
    <xf numFmtId="4" fontId="59" fillId="0" borderId="2" applyFill="0" applyBorder="0" applyProtection="0">
      <alignment horizontal="right" vertical="center"/>
    </xf>
    <xf numFmtId="0" fontId="22" fillId="21" borderId="3" applyNumberFormat="0" applyAlignment="0" applyProtection="0"/>
    <xf numFmtId="0" fontId="75" fillId="59" borderId="40" applyNumberFormat="0" applyAlignment="0" applyProtection="0"/>
    <xf numFmtId="0" fontId="23" fillId="22" borderId="4" applyNumberFormat="0" applyAlignment="0" applyProtection="0"/>
    <xf numFmtId="0" fontId="76" fillId="60" borderId="41" applyNumberFormat="0" applyAlignment="0" applyProtection="0"/>
    <xf numFmtId="43" fontId="10"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0" fillId="0" borderId="0" applyFont="0" applyFill="0" applyBorder="0" applyAlignment="0" applyProtection="0"/>
    <xf numFmtId="43" fontId="72" fillId="0" borderId="0" applyFont="0" applyFill="0" applyBorder="0" applyAlignment="0" applyProtection="0"/>
    <xf numFmtId="43" fontId="63" fillId="0" borderId="0" applyFont="0" applyFill="0" applyBorder="0" applyAlignment="0" applyProtection="0"/>
    <xf numFmtId="44" fontId="10" fillId="0" borderId="0" applyFont="0" applyFill="0" applyBorder="0" applyAlignment="0" applyProtection="0"/>
    <xf numFmtId="44" fontId="63" fillId="0" borderId="0" applyFont="0" applyFill="0" applyBorder="0" applyAlignment="0" applyProtection="0"/>
    <xf numFmtId="0" fontId="1" fillId="0" borderId="0"/>
    <xf numFmtId="0" fontId="24" fillId="23" borderId="0" applyNumberFormat="0" applyBorder="0" applyAlignment="0"/>
    <xf numFmtId="187" fontId="10" fillId="0" borderId="0" applyFont="0" applyFill="0" applyBorder="0" applyAlignment="0" applyProtection="0"/>
    <xf numFmtId="0" fontId="25" fillId="0" borderId="0" applyNumberFormat="0" applyFill="0" applyBorder="0" applyAlignment="0" applyProtection="0"/>
    <xf numFmtId="0" fontId="77" fillId="0" borderId="0" applyNumberFormat="0" applyFill="0" applyBorder="0" applyAlignment="0" applyProtection="0"/>
    <xf numFmtId="0" fontId="26" fillId="4" borderId="0" applyNumberFormat="0" applyBorder="0" applyAlignment="0" applyProtection="0"/>
    <xf numFmtId="0" fontId="78" fillId="61" borderId="0" applyNumberFormat="0" applyBorder="0" applyAlignment="0" applyProtection="0"/>
    <xf numFmtId="196" fontId="60" fillId="0" borderId="0">
      <alignment horizontal="left" vertical="center"/>
    </xf>
    <xf numFmtId="0" fontId="27" fillId="0" borderId="5" applyNumberFormat="0" applyFill="0" applyAlignment="0" applyProtection="0"/>
    <xf numFmtId="0" fontId="79" fillId="0" borderId="42" applyNumberFormat="0" applyFill="0" applyAlignment="0" applyProtection="0"/>
    <xf numFmtId="0" fontId="28" fillId="0" borderId="6" applyNumberFormat="0" applyFill="0" applyAlignment="0" applyProtection="0"/>
    <xf numFmtId="0" fontId="80" fillId="0" borderId="43" applyNumberFormat="0" applyFill="0" applyAlignment="0" applyProtection="0"/>
    <xf numFmtId="0" fontId="29" fillId="0" borderId="7" applyNumberFormat="0" applyFill="0" applyAlignment="0" applyProtection="0"/>
    <xf numFmtId="0" fontId="81" fillId="0" borderId="44" applyNumberFormat="0" applyFill="0" applyAlignment="0" applyProtection="0"/>
    <xf numFmtId="0" fontId="29" fillId="0" borderId="0" applyNumberFormat="0" applyFill="0" applyBorder="0" applyAlignment="0" applyProtection="0"/>
    <xf numFmtId="0" fontId="81" fillId="0" borderId="0" applyNumberFormat="0" applyFill="0" applyBorder="0" applyAlignment="0" applyProtection="0"/>
    <xf numFmtId="0" fontId="1" fillId="0" borderId="0"/>
    <xf numFmtId="0" fontId="8" fillId="0" borderId="0"/>
    <xf numFmtId="0" fontId="4" fillId="0" borderId="0" applyNumberFormat="0" applyFill="0" applyBorder="0" applyAlignment="0" applyProtection="0">
      <alignment vertical="top"/>
      <protection locked="0"/>
    </xf>
    <xf numFmtId="0" fontId="30" fillId="0" borderId="0" applyNumberFormat="0" applyFill="0" applyBorder="0" applyAlignment="0" applyProtection="0"/>
    <xf numFmtId="0" fontId="65"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20" fillId="17" borderId="0" applyNumberFormat="0" applyBorder="0" applyAlignment="0"/>
    <xf numFmtId="0" fontId="31" fillId="7" borderId="3" applyNumberFormat="0" applyAlignment="0" applyProtection="0"/>
    <xf numFmtId="0" fontId="83" fillId="62" borderId="40" applyNumberFormat="0" applyAlignment="0" applyProtection="0"/>
    <xf numFmtId="4" fontId="58" fillId="0" borderId="8">
      <alignment horizontal="right" vertical="center"/>
    </xf>
    <xf numFmtId="0" fontId="32" fillId="24" borderId="0" applyNumberFormat="0" applyBorder="0" applyAlignment="0"/>
    <xf numFmtId="0" fontId="33" fillId="0" borderId="9" applyNumberFormat="0" applyFill="0" applyAlignment="0" applyProtection="0"/>
    <xf numFmtId="0" fontId="84" fillId="0" borderId="45" applyNumberFormat="0" applyFill="0" applyAlignment="0" applyProtection="0"/>
    <xf numFmtId="0" fontId="34" fillId="25" borderId="0" applyNumberFormat="0" applyBorder="0" applyAlignment="0"/>
    <xf numFmtId="0" fontId="35" fillId="26" borderId="0" applyNumberFormat="0" applyBorder="0" applyAlignment="0" applyProtection="0"/>
    <xf numFmtId="0" fontId="85" fillId="63" borderId="0" applyNumberFormat="0" applyBorder="0" applyAlignment="0" applyProtection="0"/>
    <xf numFmtId="0" fontId="72" fillId="0" borderId="0"/>
    <xf numFmtId="0" fontId="10" fillId="0" borderId="0"/>
    <xf numFmtId="0" fontId="10" fillId="0" borderId="0"/>
    <xf numFmtId="0" fontId="19" fillId="0" borderId="0"/>
    <xf numFmtId="0" fontId="72" fillId="0" borderId="0"/>
    <xf numFmtId="0" fontId="14" fillId="0" borderId="0"/>
    <xf numFmtId="0" fontId="19" fillId="0" borderId="0"/>
    <xf numFmtId="0" fontId="10" fillId="0" borderId="0"/>
    <xf numFmtId="0" fontId="10" fillId="0" borderId="0"/>
    <xf numFmtId="0" fontId="10" fillId="0" borderId="0"/>
    <xf numFmtId="0" fontId="10" fillId="0" borderId="0"/>
    <xf numFmtId="0" fontId="61" fillId="0" borderId="0"/>
    <xf numFmtId="0" fontId="10" fillId="0" borderId="0"/>
    <xf numFmtId="0" fontId="72" fillId="0" borderId="0"/>
    <xf numFmtId="0" fontId="72" fillId="0" borderId="0"/>
    <xf numFmtId="0" fontId="57" fillId="27" borderId="0" applyNumberFormat="0" applyFont="0" applyBorder="0" applyAlignment="0" applyProtection="0"/>
    <xf numFmtId="0" fontId="19" fillId="0" borderId="0"/>
    <xf numFmtId="0" fontId="19" fillId="0" borderId="0"/>
    <xf numFmtId="0" fontId="19" fillId="0" borderId="0"/>
    <xf numFmtId="0" fontId="19" fillId="28" borderId="10" applyNumberFormat="0" applyFont="0" applyAlignment="0" applyProtection="0"/>
    <xf numFmtId="0" fontId="72" fillId="64" borderId="46" applyNumberFormat="0" applyFont="0" applyAlignment="0" applyProtection="0"/>
    <xf numFmtId="0" fontId="36" fillId="21" borderId="11" applyNumberFormat="0" applyAlignment="0" applyProtection="0"/>
    <xf numFmtId="0" fontId="86" fillId="59" borderId="47" applyNumberFormat="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63" fillId="0" borderId="0" applyFont="0" applyFill="0" applyBorder="0" applyAlignment="0" applyProtection="0"/>
    <xf numFmtId="196" fontId="62" fillId="0" borderId="0" applyFill="0" applyBorder="0" applyAlignment="0" applyProtection="0"/>
    <xf numFmtId="0" fontId="10" fillId="0" borderId="0"/>
    <xf numFmtId="0" fontId="10" fillId="0" borderId="0"/>
    <xf numFmtId="0" fontId="1" fillId="0" borderId="0"/>
    <xf numFmtId="0" fontId="63" fillId="0" borderId="0"/>
    <xf numFmtId="0" fontId="1" fillId="0" borderId="0"/>
    <xf numFmtId="0" fontId="19" fillId="29" borderId="0" applyNumberFormat="0" applyFont="0" applyBorder="0" applyAlignment="0" applyProtection="0"/>
    <xf numFmtId="0" fontId="58" fillId="27" borderId="1"/>
    <xf numFmtId="0" fontId="1" fillId="0" borderId="0"/>
    <xf numFmtId="0" fontId="63" fillId="0" borderId="0"/>
    <xf numFmtId="0" fontId="35" fillId="30" borderId="0" applyNumberFormat="0" applyBorder="0" applyAlignment="0"/>
    <xf numFmtId="0" fontId="37" fillId="31" borderId="0" applyNumberFormat="0" applyBorder="0" applyAlignment="0"/>
    <xf numFmtId="0" fontId="1" fillId="0" borderId="0"/>
    <xf numFmtId="0" fontId="10" fillId="0" borderId="0"/>
    <xf numFmtId="0" fontId="38" fillId="0" borderId="0" applyNumberFormat="0" applyFill="0" applyBorder="0" applyAlignment="0" applyProtection="0"/>
    <xf numFmtId="0" fontId="87" fillId="0" borderId="0" applyNumberFormat="0" applyFill="0" applyBorder="0" applyAlignment="0" applyProtection="0"/>
    <xf numFmtId="0" fontId="18" fillId="0" borderId="12" applyNumberFormat="0" applyFill="0" applyAlignment="0" applyProtection="0"/>
    <xf numFmtId="0" fontId="88" fillId="0" borderId="48" applyNumberFormat="0" applyFill="0" applyAlignment="0" applyProtection="0"/>
    <xf numFmtId="0" fontId="37" fillId="31" borderId="0" applyNumberFormat="0" applyBorder="0" applyAlignment="0"/>
    <xf numFmtId="0" fontId="39" fillId="0" borderId="0" applyNumberFormat="0" applyFill="0" applyBorder="0" applyAlignment="0" applyProtection="0"/>
    <xf numFmtId="0" fontId="89" fillId="0" borderId="0" applyNumberFormat="0" applyFill="0" applyBorder="0" applyAlignment="0" applyProtection="0"/>
    <xf numFmtId="0" fontId="1" fillId="0" borderId="0"/>
    <xf numFmtId="0" fontId="63" fillId="0" borderId="0"/>
    <xf numFmtId="4" fontId="58" fillId="0" borderId="0"/>
  </cellStyleXfs>
  <cellXfs count="527">
    <xf numFmtId="0" fontId="0" fillId="0" borderId="0" xfId="0"/>
    <xf numFmtId="0" fontId="0" fillId="32" borderId="0" xfId="0" applyFill="1"/>
    <xf numFmtId="0" fontId="3" fillId="0" borderId="0" xfId="0" applyFont="1"/>
    <xf numFmtId="0" fontId="0" fillId="0" borderId="0" xfId="0" applyFill="1"/>
    <xf numFmtId="0" fontId="2" fillId="32" borderId="0" xfId="0" applyFont="1" applyFill="1"/>
    <xf numFmtId="0" fontId="6" fillId="0" borderId="0" xfId="0" applyFont="1" applyAlignment="1">
      <alignment horizontal="center"/>
    </xf>
    <xf numFmtId="0" fontId="0" fillId="0" borderId="0" xfId="0" applyAlignment="1"/>
    <xf numFmtId="0" fontId="0" fillId="0" borderId="0" xfId="0" applyBorder="1"/>
    <xf numFmtId="0" fontId="0" fillId="0" borderId="0" xfId="0" applyFill="1" applyBorder="1"/>
    <xf numFmtId="0" fontId="9" fillId="32" borderId="0" xfId="0" applyFont="1" applyFill="1"/>
    <xf numFmtId="0" fontId="0" fillId="32" borderId="0" xfId="0" applyFill="1" applyAlignment="1">
      <alignment horizontal="left"/>
    </xf>
    <xf numFmtId="14" fontId="9" fillId="32" borderId="0" xfId="0" applyNumberFormat="1" applyFont="1" applyFill="1" applyAlignment="1">
      <alignment horizontal="left"/>
    </xf>
    <xf numFmtId="0" fontId="10" fillId="0" borderId="0" xfId="0" applyFont="1" applyFill="1"/>
    <xf numFmtId="0" fontId="11" fillId="0" borderId="0" xfId="0" applyFont="1"/>
    <xf numFmtId="0" fontId="12" fillId="32" borderId="0" xfId="0" applyFont="1" applyFill="1"/>
    <xf numFmtId="0" fontId="8" fillId="0" borderId="0" xfId="0" applyFont="1"/>
    <xf numFmtId="49" fontId="9" fillId="0" borderId="0" xfId="0" applyNumberFormat="1" applyFont="1" applyFill="1" applyBorder="1" applyAlignment="1">
      <alignment horizontal="left" vertical="center" wrapText="1"/>
    </xf>
    <xf numFmtId="0" fontId="9" fillId="32" borderId="0" xfId="0" applyFont="1" applyFill="1" applyAlignment="1">
      <alignment horizontal="left"/>
    </xf>
    <xf numFmtId="170" fontId="0" fillId="0" borderId="0" xfId="122" applyNumberFormat="1" applyFont="1"/>
    <xf numFmtId="169" fontId="0" fillId="0" borderId="0" xfId="0" applyNumberFormat="1"/>
    <xf numFmtId="0" fontId="63" fillId="0" borderId="0" xfId="131" applyAlignment="1">
      <alignment horizontal="left" vertical="center"/>
    </xf>
    <xf numFmtId="0" fontId="1" fillId="0" borderId="0" xfId="0" applyFont="1" applyBorder="1"/>
    <xf numFmtId="0" fontId="1" fillId="0" borderId="0" xfId="0" applyFont="1"/>
    <xf numFmtId="0" fontId="16" fillId="0" borderId="0" xfId="0" applyFont="1" applyAlignment="1">
      <alignment vertical="top"/>
    </xf>
    <xf numFmtId="0" fontId="2" fillId="0" borderId="0" xfId="83" applyFont="1" applyAlignment="1">
      <alignment vertical="top" wrapText="1"/>
    </xf>
    <xf numFmtId="0" fontId="2" fillId="0" borderId="0" xfId="83" applyFont="1" applyAlignment="1">
      <alignment horizontal="center" vertical="center" wrapText="1"/>
    </xf>
    <xf numFmtId="0" fontId="17" fillId="0" borderId="0" xfId="0" applyFont="1" applyAlignment="1">
      <alignment wrapText="1"/>
    </xf>
    <xf numFmtId="170" fontId="1" fillId="0" borderId="0" xfId="122" applyNumberFormat="1" applyFont="1"/>
    <xf numFmtId="3" fontId="17" fillId="0" borderId="0" xfId="0" applyNumberFormat="1" applyFont="1" applyFill="1" applyBorder="1" applyAlignment="1" applyProtection="1">
      <alignment vertical="top"/>
      <protection locked="0"/>
    </xf>
    <xf numFmtId="3" fontId="11" fillId="0" borderId="0" xfId="0" applyNumberFormat="1" applyFont="1" applyFill="1" applyBorder="1" applyAlignment="1" applyProtection="1">
      <alignment vertical="top"/>
      <protection locked="0"/>
    </xf>
    <xf numFmtId="0" fontId="10" fillId="0" borderId="0" xfId="0" applyFont="1"/>
    <xf numFmtId="0" fontId="0" fillId="0" borderId="0" xfId="0" applyBorder="1" applyAlignment="1">
      <alignment horizontal="center"/>
    </xf>
    <xf numFmtId="0" fontId="0" fillId="32" borderId="13" xfId="0" applyFill="1" applyBorder="1" applyAlignment="1">
      <alignment horizontal="center" vertical="center" wrapText="1"/>
    </xf>
    <xf numFmtId="0" fontId="0" fillId="32" borderId="14" xfId="0" applyFill="1" applyBorder="1" applyAlignment="1">
      <alignment horizontal="center" vertical="center" wrapText="1"/>
    </xf>
    <xf numFmtId="0" fontId="0" fillId="32" borderId="15" xfId="0" applyFill="1" applyBorder="1" applyAlignment="1">
      <alignment horizontal="center" vertical="center" wrapText="1"/>
    </xf>
    <xf numFmtId="0" fontId="0" fillId="0" borderId="16" xfId="0" applyBorder="1" applyAlignment="1">
      <alignment horizontal="center"/>
    </xf>
    <xf numFmtId="0" fontId="2" fillId="0" borderId="0" xfId="0" applyFont="1" applyFill="1"/>
    <xf numFmtId="168" fontId="11" fillId="0" borderId="0" xfId="0" applyNumberFormat="1" applyFont="1" applyFill="1" applyBorder="1" applyAlignment="1" applyProtection="1">
      <alignment vertical="top"/>
      <protection locked="0"/>
    </xf>
    <xf numFmtId="0" fontId="0" fillId="0" borderId="1" xfId="0" pivotButton="1" applyBorder="1" applyAlignment="1">
      <alignment horizontal="center" vertical="center"/>
    </xf>
    <xf numFmtId="0" fontId="0" fillId="0" borderId="17" xfId="0" pivotButton="1" applyBorder="1" applyAlignment="1">
      <alignment horizontal="center" vertical="center"/>
    </xf>
    <xf numFmtId="168" fontId="10" fillId="0" borderId="0" xfId="0" applyNumberFormat="1" applyFont="1" applyFill="1" applyBorder="1" applyAlignment="1" applyProtection="1">
      <alignment horizontal="right" vertical="top"/>
      <protection locked="0"/>
    </xf>
    <xf numFmtId="0" fontId="0" fillId="0" borderId="0" xfId="0" applyFill="1" applyBorder="1" applyAlignment="1">
      <alignment horizontal="center"/>
    </xf>
    <xf numFmtId="0" fontId="0" fillId="0" borderId="16" xfId="0" applyFill="1" applyBorder="1" applyAlignment="1">
      <alignment horizontal="center"/>
    </xf>
    <xf numFmtId="0" fontId="1" fillId="32" borderId="14" xfId="0" applyFont="1" applyFill="1" applyBorder="1" applyAlignment="1">
      <alignment horizontal="center" vertical="center" wrapText="1"/>
    </xf>
    <xf numFmtId="0" fontId="0" fillId="0" borderId="1" xfId="0" pivotButton="1" applyBorder="1" applyAlignment="1">
      <alignment horizontal="center" vertical="center" wrapText="1"/>
    </xf>
    <xf numFmtId="0" fontId="0" fillId="0" borderId="17" xfId="0" pivotButton="1" applyBorder="1" applyAlignment="1">
      <alignment horizontal="center" vertical="center" wrapText="1"/>
    </xf>
    <xf numFmtId="0" fontId="8" fillId="0" borderId="0" xfId="0" applyFont="1" applyAlignment="1">
      <alignment horizontal="center"/>
    </xf>
    <xf numFmtId="0" fontId="12" fillId="0" borderId="0" xfId="0" applyFont="1" applyAlignment="1">
      <alignment horizontal="center"/>
    </xf>
    <xf numFmtId="0" fontId="14" fillId="0" borderId="0" xfId="0" applyFont="1" applyAlignment="1"/>
    <xf numFmtId="2" fontId="0" fillId="0" borderId="0" xfId="0" applyNumberFormat="1"/>
    <xf numFmtId="0" fontId="0" fillId="0" borderId="0" xfId="0" applyBorder="1" applyAlignment="1">
      <alignment horizontal="center" vertical="center" wrapText="1"/>
    </xf>
    <xf numFmtId="2" fontId="0" fillId="0" borderId="0" xfId="0" applyNumberFormat="1" applyBorder="1"/>
    <xf numFmtId="0" fontId="0" fillId="0" borderId="13" xfId="0" pivotButton="1" applyBorder="1" applyAlignment="1">
      <alignment horizontal="center" vertical="center" wrapText="1"/>
    </xf>
    <xf numFmtId="0" fontId="8" fillId="0" borderId="0" xfId="0" applyFont="1" applyFill="1" applyBorder="1"/>
    <xf numFmtId="169" fontId="0" fillId="0" borderId="0" xfId="0" applyNumberFormat="1" applyBorder="1"/>
    <xf numFmtId="0" fontId="2" fillId="0" borderId="0" xfId="0" applyFont="1"/>
    <xf numFmtId="0" fontId="0" fillId="0" borderId="0" xfId="0" applyAlignment="1">
      <alignment horizontal="center" vertical="center" wrapText="1"/>
    </xf>
    <xf numFmtId="0" fontId="1" fillId="0" borderId="0" xfId="0" applyFont="1" applyFill="1" applyBorder="1"/>
    <xf numFmtId="189" fontId="0" fillId="0" borderId="0" xfId="0" applyNumberFormat="1"/>
    <xf numFmtId="0" fontId="12" fillId="0" borderId="0" xfId="0" applyFont="1" applyFill="1"/>
    <xf numFmtId="0" fontId="11" fillId="0" borderId="0" xfId="0" applyFont="1" applyFill="1"/>
    <xf numFmtId="17" fontId="0" fillId="32" borderId="0" xfId="0" applyNumberFormat="1" applyFill="1" applyAlignment="1">
      <alignment horizontal="left"/>
    </xf>
    <xf numFmtId="17" fontId="9" fillId="32" borderId="0" xfId="0" applyNumberFormat="1" applyFont="1" applyFill="1" applyAlignment="1">
      <alignment horizontal="left"/>
    </xf>
    <xf numFmtId="0" fontId="2" fillId="0" borderId="0" xfId="0" applyFont="1" applyAlignment="1">
      <alignment horizontal="left"/>
    </xf>
    <xf numFmtId="0" fontId="0" fillId="0" borderId="0" xfId="0" applyAlignment="1">
      <alignment horizontal="left"/>
    </xf>
    <xf numFmtId="0" fontId="6" fillId="0" borderId="0" xfId="0" applyFont="1" applyAlignment="1">
      <alignment horizontal="left"/>
    </xf>
    <xf numFmtId="0" fontId="1" fillId="32" borderId="0" xfId="0" applyFont="1" applyFill="1" applyBorder="1"/>
    <xf numFmtId="0" fontId="5" fillId="0" borderId="0" xfId="0" applyFont="1"/>
    <xf numFmtId="0" fontId="3" fillId="0" borderId="0" xfId="0" applyFont="1" applyFill="1" applyBorder="1" applyAlignment="1">
      <alignment horizontal="center" vertical="center"/>
    </xf>
    <xf numFmtId="0" fontId="4" fillId="32" borderId="0" xfId="85" applyFill="1" applyAlignment="1" applyProtection="1"/>
    <xf numFmtId="0" fontId="4" fillId="32" borderId="0" xfId="85" applyFill="1" applyBorder="1" applyAlignment="1" applyProtection="1"/>
    <xf numFmtId="0" fontId="41" fillId="0" borderId="0" xfId="0" applyFont="1" applyFill="1"/>
    <xf numFmtId="169" fontId="0" fillId="0" borderId="18" xfId="0" applyNumberFormat="1" applyBorder="1"/>
    <xf numFmtId="0" fontId="10" fillId="0" borderId="0" xfId="0" applyFont="1" applyFill="1" applyBorder="1"/>
    <xf numFmtId="191" fontId="10" fillId="0" borderId="0" xfId="59" applyNumberFormat="1" applyFont="1" applyFill="1" applyBorder="1" applyAlignment="1">
      <alignment horizontal="center" vertical="center"/>
    </xf>
    <xf numFmtId="9" fontId="4" fillId="32" borderId="0" xfId="85" applyNumberFormat="1" applyFill="1" applyAlignment="1" applyProtection="1"/>
    <xf numFmtId="0" fontId="4" fillId="32" borderId="0" xfId="85" applyFill="1" applyAlignment="1" applyProtection="1">
      <alignment horizontal="right"/>
    </xf>
    <xf numFmtId="0" fontId="4" fillId="32" borderId="0" xfId="85" applyFill="1" applyAlignment="1" applyProtection="1">
      <alignment horizontal="left"/>
    </xf>
    <xf numFmtId="0" fontId="42" fillId="32" borderId="0" xfId="85" applyFont="1" applyFill="1" applyAlignment="1" applyProtection="1">
      <alignment horizontal="right"/>
    </xf>
    <xf numFmtId="0" fontId="2" fillId="0" borderId="0" xfId="0" applyFont="1" applyFill="1" applyBorder="1" applyAlignment="1">
      <alignment horizontal="center" vertical="center" wrapText="1"/>
    </xf>
    <xf numFmtId="0" fontId="3" fillId="0" borderId="0" xfId="0" applyFont="1" applyFill="1" applyBorder="1" applyAlignment="1">
      <alignment horizontal="center"/>
    </xf>
    <xf numFmtId="0" fontId="40" fillId="0" borderId="0" xfId="0" applyFont="1" applyAlignment="1"/>
    <xf numFmtId="0" fontId="40" fillId="0" borderId="0" xfId="0" applyFont="1"/>
    <xf numFmtId="0" fontId="40" fillId="0" borderId="0" xfId="0" applyFont="1" applyAlignment="1">
      <alignment horizontal="left"/>
    </xf>
    <xf numFmtId="0" fontId="0" fillId="0" borderId="0" xfId="0" applyAlignment="1">
      <alignment horizontal="center" wrapText="1"/>
    </xf>
    <xf numFmtId="49" fontId="43" fillId="0" borderId="0" xfId="0" applyNumberFormat="1" applyFont="1" applyAlignment="1">
      <alignment horizontal="center" vertical="center" wrapText="1"/>
    </xf>
    <xf numFmtId="49" fontId="0" fillId="0" borderId="0" xfId="0" applyNumberFormat="1" applyAlignment="1">
      <alignment horizontal="center" vertical="center" wrapText="1"/>
    </xf>
    <xf numFmtId="0" fontId="9" fillId="0" borderId="0" xfId="0" applyFont="1" applyBorder="1" applyAlignment="1">
      <alignment horizontal="center" vertical="center" wrapText="1"/>
    </xf>
    <xf numFmtId="0" fontId="9" fillId="0" borderId="0" xfId="0" applyFont="1" applyAlignment="1">
      <alignment wrapText="1"/>
    </xf>
    <xf numFmtId="49" fontId="9" fillId="0" borderId="0" xfId="0" applyNumberFormat="1" applyFont="1"/>
    <xf numFmtId="49" fontId="9" fillId="0" borderId="0" xfId="0" applyNumberFormat="1" applyFont="1" applyAlignment="1">
      <alignment wrapText="1"/>
    </xf>
    <xf numFmtId="0" fontId="9" fillId="32" borderId="0" xfId="0" applyFont="1" applyFill="1" applyAlignment="1"/>
    <xf numFmtId="0" fontId="42" fillId="32" borderId="0" xfId="85" applyFont="1" applyFill="1" applyAlignment="1" applyProtection="1"/>
    <xf numFmtId="0" fontId="9" fillId="0" borderId="0" xfId="0" applyFont="1" applyAlignment="1"/>
    <xf numFmtId="170" fontId="0" fillId="0" borderId="0" xfId="0" applyNumberFormat="1"/>
    <xf numFmtId="10" fontId="45" fillId="33" borderId="0" xfId="0" applyNumberFormat="1" applyFont="1" applyFill="1" applyBorder="1" applyAlignment="1">
      <alignment horizontal="right" wrapText="1"/>
    </xf>
    <xf numFmtId="169" fontId="10" fillId="0" borderId="0" xfId="0" applyNumberFormat="1" applyFont="1" applyFill="1" applyBorder="1" applyAlignment="1" applyProtection="1">
      <alignment horizontal="right" vertical="top"/>
      <protection locked="0"/>
    </xf>
    <xf numFmtId="0" fontId="3" fillId="0" borderId="0" xfId="0" applyFont="1" applyFill="1" applyBorder="1" applyAlignment="1">
      <alignment horizontal="right" vertical="center"/>
    </xf>
    <xf numFmtId="0" fontId="2" fillId="0" borderId="0" xfId="0" applyFont="1" applyFill="1" applyBorder="1"/>
    <xf numFmtId="0" fontId="0" fillId="0" borderId="0" xfId="0" applyFill="1" applyBorder="1" applyAlignment="1">
      <alignment horizontal="center" vertical="center" wrapText="1"/>
    </xf>
    <xf numFmtId="0" fontId="6" fillId="0" borderId="0" xfId="0" applyFont="1" applyFill="1" applyAlignment="1">
      <alignment horizontal="center"/>
    </xf>
    <xf numFmtId="0" fontId="4" fillId="0" borderId="0" xfId="85" applyAlignment="1" applyProtection="1"/>
    <xf numFmtId="0" fontId="47" fillId="0" borderId="0" xfId="0" applyFont="1"/>
    <xf numFmtId="0" fontId="40" fillId="33" borderId="0" xfId="0" applyFont="1" applyFill="1"/>
    <xf numFmtId="0" fontId="48" fillId="0" borderId="0" xfId="0" applyFont="1"/>
    <xf numFmtId="0" fontId="0" fillId="0" borderId="0" xfId="0" applyAlignment="1">
      <alignment vertical="center" wrapText="1"/>
    </xf>
    <xf numFmtId="0" fontId="9" fillId="32" borderId="0" xfId="0" applyFont="1" applyFill="1" applyAlignment="1">
      <alignment vertical="center"/>
    </xf>
    <xf numFmtId="14" fontId="9" fillId="32" borderId="0" xfId="0" applyNumberFormat="1" applyFont="1" applyFill="1" applyAlignment="1">
      <alignment vertical="center"/>
    </xf>
    <xf numFmtId="0" fontId="0" fillId="32" borderId="0" xfId="0" applyFill="1" applyAlignment="1">
      <alignment vertical="center"/>
    </xf>
    <xf numFmtId="0" fontId="5" fillId="0" borderId="0" xfId="85" applyFont="1" applyAlignment="1" applyProtection="1"/>
    <xf numFmtId="0" fontId="5" fillId="0" borderId="0" xfId="85" applyFont="1" applyFill="1" applyAlignment="1" applyProtection="1"/>
    <xf numFmtId="169" fontId="0" fillId="0" borderId="0" xfId="0" applyNumberFormat="1" applyFill="1" applyBorder="1"/>
    <xf numFmtId="0" fontId="50" fillId="0" borderId="0" xfId="0" applyFont="1"/>
    <xf numFmtId="0" fontId="6" fillId="32" borderId="0" xfId="0" applyFont="1" applyFill="1"/>
    <xf numFmtId="0" fontId="51" fillId="0" borderId="0" xfId="0" applyFont="1"/>
    <xf numFmtId="0" fontId="41" fillId="0" borderId="19" xfId="0" applyFont="1" applyFill="1" applyBorder="1"/>
    <xf numFmtId="0" fontId="41" fillId="0" borderId="0" xfId="0" applyFont="1" applyBorder="1"/>
    <xf numFmtId="0" fontId="41" fillId="0" borderId="0" xfId="0" applyFont="1" applyFill="1" applyBorder="1"/>
    <xf numFmtId="168" fontId="41" fillId="0" borderId="0" xfId="0" applyNumberFormat="1" applyFont="1" applyFill="1" applyBorder="1" applyAlignment="1">
      <alignment horizontal="right" vertical="center"/>
    </xf>
    <xf numFmtId="0" fontId="52" fillId="0" borderId="0" xfId="0" applyFont="1"/>
    <xf numFmtId="0" fontId="53" fillId="0" borderId="0" xfId="0" applyFont="1" applyAlignment="1">
      <alignment horizontal="center"/>
    </xf>
    <xf numFmtId="0" fontId="51" fillId="0" borderId="0" xfId="0" applyFont="1" applyFill="1"/>
    <xf numFmtId="0" fontId="1" fillId="0" borderId="0" xfId="132" applyFont="1" applyAlignment="1">
      <alignment horizontal="left" vertical="center"/>
    </xf>
    <xf numFmtId="0" fontId="51" fillId="0" borderId="0" xfId="0" applyFont="1" applyAlignment="1">
      <alignment horizontal="center"/>
    </xf>
    <xf numFmtId="0" fontId="2" fillId="32" borderId="0" xfId="0" applyFont="1" applyFill="1" applyAlignment="1">
      <alignment horizontal="center"/>
    </xf>
    <xf numFmtId="9" fontId="11" fillId="0" borderId="0" xfId="122" applyFont="1" applyAlignment="1" applyProtection="1">
      <alignment vertical="top"/>
      <protection locked="0"/>
    </xf>
    <xf numFmtId="170" fontId="11" fillId="0" borderId="0" xfId="122" applyNumberFormat="1" applyFont="1" applyAlignment="1" applyProtection="1">
      <alignment vertical="top"/>
      <protection locked="0"/>
    </xf>
    <xf numFmtId="168" fontId="0" fillId="0" borderId="0" xfId="0" applyNumberFormat="1" applyFont="1" applyFill="1" applyBorder="1" applyAlignment="1" applyProtection="1">
      <alignment horizontal="right" vertical="top"/>
      <protection locked="0"/>
    </xf>
    <xf numFmtId="169" fontId="17" fillId="0" borderId="0" xfId="0" applyNumberFormat="1" applyFont="1" applyFill="1" applyBorder="1" applyAlignment="1" applyProtection="1">
      <alignment horizontal="right" vertical="top"/>
      <protection locked="0"/>
    </xf>
    <xf numFmtId="169" fontId="0" fillId="0" borderId="0" xfId="0" applyNumberFormat="1" applyFont="1" applyFill="1" applyBorder="1" applyAlignment="1" applyProtection="1">
      <alignment horizontal="right" vertical="top"/>
      <protection locked="0"/>
    </xf>
    <xf numFmtId="0" fontId="0" fillId="0" borderId="0" xfId="0" applyFill="1" applyBorder="1" applyAlignment="1">
      <alignment wrapText="1"/>
    </xf>
    <xf numFmtId="0" fontId="41" fillId="0" borderId="0" xfId="0" applyFont="1" applyFill="1" applyBorder="1" applyAlignment="1">
      <alignment horizontal="center" vertical="center" wrapText="1"/>
    </xf>
    <xf numFmtId="169" fontId="41" fillId="0" borderId="0" xfId="0" applyNumberFormat="1" applyFont="1" applyFill="1" applyBorder="1"/>
    <xf numFmtId="0" fontId="54" fillId="0" borderId="0" xfId="0" applyFont="1" applyFill="1" applyBorder="1" applyAlignment="1">
      <alignment horizontal="center"/>
    </xf>
    <xf numFmtId="170" fontId="0" fillId="0" borderId="0" xfId="0" applyNumberFormat="1" applyBorder="1"/>
    <xf numFmtId="0" fontId="0" fillId="0" borderId="0" xfId="0" applyAlignment="1">
      <alignment horizontal="center"/>
    </xf>
    <xf numFmtId="0" fontId="0" fillId="32" borderId="0" xfId="0" applyFill="1" applyBorder="1"/>
    <xf numFmtId="0" fontId="0" fillId="32" borderId="20" xfId="0" applyFill="1" applyBorder="1" applyAlignment="1">
      <alignment horizontal="center" vertical="center" wrapText="1"/>
    </xf>
    <xf numFmtId="0" fontId="0" fillId="32" borderId="21" xfId="0" applyFill="1" applyBorder="1" applyAlignment="1">
      <alignment horizontal="center" vertical="center" wrapText="1"/>
    </xf>
    <xf numFmtId="169" fontId="0" fillId="32" borderId="14" xfId="0" applyNumberFormat="1" applyFill="1" applyBorder="1" applyAlignment="1">
      <alignment horizontal="center" vertical="center" wrapText="1"/>
    </xf>
    <xf numFmtId="169" fontId="0" fillId="32" borderId="15" xfId="0" applyNumberFormat="1" applyFill="1" applyBorder="1" applyAlignment="1">
      <alignment horizontal="center" vertical="center" wrapText="1"/>
    </xf>
    <xf numFmtId="0" fontId="2" fillId="0" borderId="0" xfId="0" applyFont="1" applyBorder="1" applyAlignment="1">
      <alignment horizontal="center" vertical="center" wrapText="1"/>
    </xf>
    <xf numFmtId="169" fontId="1" fillId="32" borderId="13" xfId="0" applyNumberFormat="1" applyFont="1" applyFill="1" applyBorder="1" applyAlignment="1">
      <alignment horizontal="center" vertical="center" wrapText="1"/>
    </xf>
    <xf numFmtId="169" fontId="1" fillId="32" borderId="14" xfId="0" applyNumberFormat="1" applyFont="1" applyFill="1" applyBorder="1" applyAlignment="1">
      <alignment horizontal="center" vertical="center" wrapText="1"/>
    </xf>
    <xf numFmtId="169" fontId="1" fillId="32" borderId="15" xfId="0" applyNumberFormat="1" applyFont="1" applyFill="1" applyBorder="1" applyAlignment="1">
      <alignment horizontal="center" vertical="center" wrapText="1"/>
    </xf>
    <xf numFmtId="0" fontId="10" fillId="32" borderId="14" xfId="0" applyFont="1" applyFill="1" applyBorder="1" applyAlignment="1">
      <alignment horizontal="center" vertical="center" wrapText="1"/>
    </xf>
    <xf numFmtId="0" fontId="0" fillId="0" borderId="17" xfId="0" pivotButton="1" applyBorder="1" applyAlignment="1">
      <alignment horizontal="left" vertical="center" wrapText="1"/>
    </xf>
    <xf numFmtId="0" fontId="0" fillId="32" borderId="0" xfId="0" applyFill="1" applyBorder="1" applyAlignment="1">
      <alignment wrapText="1"/>
    </xf>
    <xf numFmtId="0" fontId="0" fillId="0" borderId="0" xfId="0" applyBorder="1" applyAlignment="1">
      <alignment wrapText="1"/>
    </xf>
    <xf numFmtId="0" fontId="0" fillId="32" borderId="13" xfId="0" applyFill="1" applyBorder="1" applyAlignment="1">
      <alignment horizontal="center"/>
    </xf>
    <xf numFmtId="0" fontId="0" fillId="32" borderId="14" xfId="0" applyFill="1" applyBorder="1" applyAlignment="1">
      <alignment horizontal="center"/>
    </xf>
    <xf numFmtId="0" fontId="0" fillId="32" borderId="15" xfId="0" applyFill="1" applyBorder="1" applyAlignment="1">
      <alignment horizontal="center"/>
    </xf>
    <xf numFmtId="0" fontId="0" fillId="0" borderId="1" xfId="0" pivotButton="1" applyBorder="1" applyAlignment="1">
      <alignment horizontal="left" vertical="center" wrapText="1"/>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15" xfId="0" applyFont="1" applyFill="1" applyBorder="1" applyAlignment="1">
      <alignment horizontal="center" vertical="center"/>
    </xf>
    <xf numFmtId="0" fontId="10" fillId="32" borderId="13" xfId="0" applyFont="1" applyFill="1" applyBorder="1" applyAlignment="1">
      <alignment horizontal="center" vertical="center"/>
    </xf>
    <xf numFmtId="0" fontId="10" fillId="32" borderId="14" xfId="0" applyFont="1" applyFill="1" applyBorder="1" applyAlignment="1">
      <alignment horizontal="center" vertical="center"/>
    </xf>
    <xf numFmtId="0" fontId="10" fillId="32" borderId="14" xfId="0" applyFont="1" applyFill="1" applyBorder="1" applyAlignment="1">
      <alignment horizontal="center" vertical="center" wrapText="1" shrinkToFit="1"/>
    </xf>
    <xf numFmtId="0" fontId="10" fillId="32" borderId="15" xfId="0" applyFont="1" applyFill="1" applyBorder="1" applyAlignment="1">
      <alignment horizontal="center" vertical="center"/>
    </xf>
    <xf numFmtId="3" fontId="0" fillId="0" borderId="0" xfId="0" applyNumberFormat="1"/>
    <xf numFmtId="0" fontId="0" fillId="32" borderId="14" xfId="0" applyFill="1" applyBorder="1" applyAlignment="1">
      <alignment horizontal="center" wrapText="1"/>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0" fillId="0" borderId="16" xfId="0" applyBorder="1" applyAlignment="1">
      <alignment horizontal="center" vertical="center" wrapText="1"/>
    </xf>
    <xf numFmtId="170" fontId="10" fillId="0" borderId="0" xfId="0" applyNumberFormat="1" applyFont="1"/>
    <xf numFmtId="170" fontId="1" fillId="0" borderId="0" xfId="122" applyNumberFormat="1" applyFont="1" applyAlignment="1" applyProtection="1">
      <alignment vertical="top"/>
      <protection locked="0"/>
    </xf>
    <xf numFmtId="10" fontId="0" fillId="0" borderId="0" xfId="0" applyNumberFormat="1" applyFill="1" applyBorder="1" applyAlignment="1" applyProtection="1">
      <alignment vertical="top" wrapText="1"/>
      <protection locked="0"/>
    </xf>
    <xf numFmtId="10" fontId="0" fillId="0" borderId="0" xfId="0" applyNumberFormat="1" applyFont="1" applyFill="1" applyBorder="1" applyAlignment="1" applyProtection="1">
      <alignment vertical="top"/>
      <protection locked="0"/>
    </xf>
    <xf numFmtId="170" fontId="0" fillId="0" borderId="20" xfId="0" applyNumberFormat="1" applyBorder="1"/>
    <xf numFmtId="170" fontId="0" fillId="0" borderId="21" xfId="0" applyNumberFormat="1" applyBorder="1"/>
    <xf numFmtId="170" fontId="0" fillId="0" borderId="18" xfId="0" applyNumberFormat="1" applyBorder="1"/>
    <xf numFmtId="170" fontId="0" fillId="0" borderId="22" xfId="0" applyNumberFormat="1" applyBorder="1"/>
    <xf numFmtId="170" fontId="0" fillId="0" borderId="23" xfId="0" applyNumberFormat="1" applyBorder="1"/>
    <xf numFmtId="169" fontId="3" fillId="0" borderId="13" xfId="0" applyNumberFormat="1" applyFont="1" applyFill="1" applyBorder="1" applyAlignment="1">
      <alignment horizontal="center" vertical="center"/>
    </xf>
    <xf numFmtId="169" fontId="3" fillId="0" borderId="14" xfId="0" applyNumberFormat="1" applyFont="1" applyFill="1" applyBorder="1" applyAlignment="1">
      <alignment horizontal="center" vertical="center"/>
    </xf>
    <xf numFmtId="169" fontId="3" fillId="0" borderId="15" xfId="0" applyNumberFormat="1" applyFont="1" applyFill="1" applyBorder="1" applyAlignment="1">
      <alignment horizontal="center" vertical="center"/>
    </xf>
    <xf numFmtId="169" fontId="3" fillId="0" borderId="13" xfId="0" applyNumberFormat="1" applyFont="1" applyBorder="1" applyAlignment="1">
      <alignment horizontal="center" vertical="center"/>
    </xf>
    <xf numFmtId="169" fontId="3" fillId="0" borderId="14" xfId="0" applyNumberFormat="1" applyFont="1" applyBorder="1" applyAlignment="1">
      <alignment horizontal="center" vertical="center"/>
    </xf>
    <xf numFmtId="169" fontId="3" fillId="0" borderId="15" xfId="0" applyNumberFormat="1" applyFont="1" applyBorder="1" applyAlignment="1">
      <alignment horizontal="center" vertical="center"/>
    </xf>
    <xf numFmtId="2" fontId="3" fillId="0" borderId="24" xfId="0" applyNumberFormat="1" applyFont="1" applyBorder="1" applyAlignment="1">
      <alignment horizontal="center" vertical="center"/>
    </xf>
    <xf numFmtId="2" fontId="3" fillId="0" borderId="22" xfId="0" applyNumberFormat="1" applyFont="1" applyBorder="1" applyAlignment="1">
      <alignment horizontal="center" vertical="center"/>
    </xf>
    <xf numFmtId="0" fontId="3" fillId="0" borderId="23" xfId="0" applyFont="1" applyBorder="1" applyAlignment="1">
      <alignment horizontal="center" vertical="center"/>
    </xf>
    <xf numFmtId="10" fontId="0" fillId="0" borderId="0" xfId="0" applyNumberFormat="1"/>
    <xf numFmtId="170" fontId="10" fillId="0" borderId="0" xfId="122" applyNumberFormat="1" applyFont="1" applyFill="1" applyBorder="1" applyAlignment="1" applyProtection="1">
      <alignment horizontal="right" vertical="top"/>
      <protection locked="0"/>
    </xf>
    <xf numFmtId="170" fontId="0" fillId="0" borderId="19" xfId="0" applyNumberFormat="1" applyBorder="1"/>
    <xf numFmtId="170" fontId="0" fillId="0" borderId="24" xfId="0" applyNumberFormat="1" applyBorder="1"/>
    <xf numFmtId="170" fontId="0" fillId="32" borderId="13" xfId="0" applyNumberFormat="1" applyFill="1" applyBorder="1" applyAlignment="1">
      <alignment horizontal="center" vertical="center"/>
    </xf>
    <xf numFmtId="170" fontId="0" fillId="32" borderId="14" xfId="0" applyNumberFormat="1" applyFill="1" applyBorder="1" applyAlignment="1">
      <alignment horizontal="center" vertical="center"/>
    </xf>
    <xf numFmtId="170" fontId="10" fillId="32" borderId="14" xfId="0" applyNumberFormat="1" applyFont="1" applyFill="1" applyBorder="1" applyAlignment="1">
      <alignment horizontal="center" vertical="center"/>
    </xf>
    <xf numFmtId="170" fontId="10" fillId="32" borderId="15" xfId="0" applyNumberFormat="1" applyFont="1" applyFill="1" applyBorder="1" applyAlignment="1">
      <alignment horizontal="center" vertical="center"/>
    </xf>
    <xf numFmtId="170" fontId="3" fillId="0" borderId="13" xfId="0" applyNumberFormat="1" applyFont="1" applyBorder="1" applyAlignment="1">
      <alignment horizontal="center" vertical="center"/>
    </xf>
    <xf numFmtId="170" fontId="3" fillId="0" borderId="14" xfId="0" applyNumberFormat="1" applyFont="1" applyBorder="1" applyAlignment="1">
      <alignment horizontal="center" vertical="center"/>
    </xf>
    <xf numFmtId="170" fontId="0" fillId="0" borderId="0" xfId="122" applyNumberFormat="1" applyFont="1" applyAlignment="1">
      <alignment horizontal="right" vertical="center"/>
    </xf>
    <xf numFmtId="10" fontId="0" fillId="0" borderId="0" xfId="122" applyNumberFormat="1" applyFont="1" applyAlignment="1">
      <alignment horizontal="right" vertical="center"/>
    </xf>
    <xf numFmtId="169" fontId="0" fillId="32" borderId="13" xfId="0" applyNumberFormat="1" applyFill="1" applyBorder="1" applyAlignment="1">
      <alignment horizontal="center" vertical="center"/>
    </xf>
    <xf numFmtId="169" fontId="0" fillId="32" borderId="14" xfId="0" applyNumberFormat="1" applyFill="1" applyBorder="1" applyAlignment="1">
      <alignment horizontal="center" vertical="center"/>
    </xf>
    <xf numFmtId="169" fontId="0" fillId="32" borderId="15" xfId="0" applyNumberFormat="1" applyFill="1" applyBorder="1" applyAlignment="1">
      <alignment horizontal="center" vertical="center"/>
    </xf>
    <xf numFmtId="0" fontId="0" fillId="0" borderId="17" xfId="0" pivotButton="1" applyBorder="1" applyAlignment="1">
      <alignment horizontal="left" vertical="center"/>
    </xf>
    <xf numFmtId="0" fontId="0" fillId="0" borderId="17" xfId="0" applyFill="1" applyBorder="1" applyAlignment="1">
      <alignment horizontal="center" vertical="center" wrapText="1"/>
    </xf>
    <xf numFmtId="0" fontId="0" fillId="0" borderId="25" xfId="0" applyFill="1" applyBorder="1" applyAlignment="1">
      <alignment horizontal="center" vertical="center" wrapText="1"/>
    </xf>
    <xf numFmtId="0" fontId="0" fillId="0" borderId="2" xfId="0" applyFill="1" applyBorder="1" applyAlignment="1">
      <alignment horizontal="center" vertical="center" wrapText="1"/>
    </xf>
    <xf numFmtId="0" fontId="0" fillId="32" borderId="13" xfId="0" applyFill="1" applyBorder="1" applyAlignment="1">
      <alignment horizontal="center" vertical="center"/>
    </xf>
    <xf numFmtId="0" fontId="0" fillId="32" borderId="14" xfId="0" applyFill="1" applyBorder="1" applyAlignment="1">
      <alignment horizontal="center" vertical="center"/>
    </xf>
    <xf numFmtId="0" fontId="0" fillId="32" borderId="15" xfId="0" applyFill="1" applyBorder="1" applyAlignment="1">
      <alignment horizontal="center" vertical="center"/>
    </xf>
    <xf numFmtId="0" fontId="41" fillId="32" borderId="0" xfId="0" applyFont="1" applyFill="1"/>
    <xf numFmtId="169" fontId="19" fillId="0" borderId="0" xfId="59" applyNumberFormat="1" applyFont="1" applyAlignment="1">
      <alignment horizontal="center"/>
    </xf>
    <xf numFmtId="0" fontId="0" fillId="32" borderId="1" xfId="0" applyFill="1" applyBorder="1" applyAlignment="1">
      <alignment horizontal="center"/>
    </xf>
    <xf numFmtId="0" fontId="0" fillId="0" borderId="1" xfId="0" pivotButton="1" applyBorder="1" applyAlignment="1">
      <alignment horizontal="left" vertical="center"/>
    </xf>
    <xf numFmtId="0" fontId="1" fillId="32" borderId="14" xfId="0" applyFont="1" applyFill="1" applyBorder="1" applyAlignment="1">
      <alignment horizontal="center" vertical="center"/>
    </xf>
    <xf numFmtId="0" fontId="1" fillId="32" borderId="15" xfId="0" applyFont="1" applyFill="1" applyBorder="1" applyAlignment="1">
      <alignment horizontal="center" vertical="center"/>
    </xf>
    <xf numFmtId="0" fontId="2" fillId="32" borderId="13" xfId="0" applyFont="1" applyFill="1" applyBorder="1" applyAlignment="1">
      <alignment horizontal="center" vertical="center" wrapText="1"/>
    </xf>
    <xf numFmtId="0" fontId="2" fillId="32" borderId="14" xfId="0" applyFont="1" applyFill="1" applyBorder="1" applyAlignment="1">
      <alignment horizontal="center" vertical="center" wrapText="1"/>
    </xf>
    <xf numFmtId="0" fontId="2" fillId="32" borderId="15"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170" fontId="0" fillId="0" borderId="26" xfId="0" applyNumberFormat="1" applyBorder="1"/>
    <xf numFmtId="2" fontId="53" fillId="0" borderId="0" xfId="0" applyNumberFormat="1" applyFont="1" applyAlignment="1">
      <alignment horizontal="center"/>
    </xf>
    <xf numFmtId="0" fontId="9" fillId="0" borderId="0" xfId="0" applyFont="1" applyFill="1"/>
    <xf numFmtId="0" fontId="7" fillId="0" borderId="0" xfId="85" applyFont="1" applyAlignment="1" applyProtection="1"/>
    <xf numFmtId="0" fontId="9" fillId="0" borderId="0" xfId="0" applyFont="1" applyBorder="1" applyAlignment="1">
      <alignment wrapText="1"/>
    </xf>
    <xf numFmtId="0" fontId="15" fillId="0" borderId="0" xfId="0" applyFont="1" applyBorder="1" applyAlignment="1">
      <alignment wrapText="1"/>
    </xf>
    <xf numFmtId="0" fontId="16" fillId="32" borderId="0" xfId="0" applyFont="1" applyFill="1"/>
    <xf numFmtId="170" fontId="0" fillId="0" borderId="0" xfId="0" applyNumberFormat="1" applyAlignment="1">
      <alignment horizontal="right" vertical="center"/>
    </xf>
    <xf numFmtId="169" fontId="0" fillId="32" borderId="26" xfId="0" applyNumberFormat="1" applyFill="1" applyBorder="1" applyAlignment="1">
      <alignment horizontal="center" vertical="center"/>
    </xf>
    <xf numFmtId="169" fontId="0" fillId="32" borderId="20" xfId="0" applyNumberFormat="1" applyFill="1" applyBorder="1" applyAlignment="1">
      <alignment horizontal="center" vertical="center"/>
    </xf>
    <xf numFmtId="169" fontId="0" fillId="32" borderId="20" xfId="0" applyNumberFormat="1" applyFill="1" applyBorder="1" applyAlignment="1">
      <alignment horizontal="center" vertical="center" wrapText="1"/>
    </xf>
    <xf numFmtId="169" fontId="0" fillId="32" borderId="21" xfId="0" applyNumberFormat="1" applyFill="1" applyBorder="1" applyAlignment="1">
      <alignment horizontal="center" vertical="center"/>
    </xf>
    <xf numFmtId="0" fontId="56" fillId="0" borderId="0" xfId="0" applyFont="1"/>
    <xf numFmtId="169" fontId="0" fillId="0" borderId="23" xfId="0" applyNumberFormat="1" applyBorder="1"/>
    <xf numFmtId="169" fontId="0" fillId="0" borderId="19" xfId="0" applyNumberFormat="1" applyBorder="1"/>
    <xf numFmtId="169" fontId="0" fillId="0" borderId="24" xfId="0" applyNumberFormat="1" applyBorder="1"/>
    <xf numFmtId="169" fontId="0" fillId="0" borderId="22" xfId="0" applyNumberFormat="1" applyBorder="1"/>
    <xf numFmtId="169" fontId="19" fillId="0" borderId="0" xfId="116" applyNumberFormat="1" applyFont="1" applyFill="1" applyBorder="1"/>
    <xf numFmtId="0" fontId="8" fillId="0" borderId="22" xfId="0" applyFont="1" applyFill="1" applyBorder="1"/>
    <xf numFmtId="0" fontId="8" fillId="0" borderId="23" xfId="0" applyFont="1" applyFill="1" applyBorder="1"/>
    <xf numFmtId="0" fontId="64" fillId="0" borderId="0" xfId="0" applyFont="1" applyFill="1" applyAlignment="1"/>
    <xf numFmtId="17" fontId="40" fillId="32" borderId="0" xfId="0" applyNumberFormat="1" applyFont="1" applyFill="1" applyAlignment="1">
      <alignment horizontal="left"/>
    </xf>
    <xf numFmtId="170" fontId="0" fillId="0" borderId="18" xfId="122" applyNumberFormat="1" applyFont="1" applyFill="1" applyBorder="1" applyAlignment="1">
      <alignment horizontal="right" vertical="center"/>
    </xf>
    <xf numFmtId="0" fontId="0" fillId="65" borderId="1" xfId="0" applyFill="1" applyBorder="1" applyAlignment="1">
      <alignment horizontal="center" vertical="center"/>
    </xf>
    <xf numFmtId="0" fontId="0" fillId="65" borderId="17" xfId="0" applyFill="1" applyBorder="1" applyAlignment="1">
      <alignment horizontal="center" vertical="center"/>
    </xf>
    <xf numFmtId="170" fontId="10" fillId="0" borderId="0" xfId="122" applyNumberFormat="1" applyFont="1" applyAlignment="1" applyProtection="1">
      <alignment vertical="top"/>
      <protection locked="0"/>
    </xf>
    <xf numFmtId="0" fontId="0" fillId="65" borderId="17" xfId="0" applyFill="1" applyBorder="1" applyAlignment="1">
      <alignment horizontal="center"/>
    </xf>
    <xf numFmtId="10" fontId="10" fillId="0" borderId="0" xfId="0" applyNumberFormat="1" applyFont="1" applyFill="1" applyBorder="1" applyAlignment="1" applyProtection="1">
      <alignment vertical="top" wrapText="1"/>
      <protection locked="0"/>
    </xf>
    <xf numFmtId="0" fontId="0" fillId="65" borderId="1" xfId="0" applyFill="1" applyBorder="1" applyAlignment="1">
      <alignment horizontal="center" vertical="center" wrapText="1"/>
    </xf>
    <xf numFmtId="0" fontId="46" fillId="0" borderId="0" xfId="85" applyFont="1" applyAlignment="1" applyProtection="1"/>
    <xf numFmtId="0" fontId="0" fillId="65" borderId="13" xfId="0" applyFill="1" applyBorder="1" applyAlignment="1">
      <alignment horizontal="center" vertical="center"/>
    </xf>
    <xf numFmtId="17" fontId="0" fillId="0" borderId="0" xfId="0" applyNumberFormat="1"/>
    <xf numFmtId="169" fontId="72" fillId="0" borderId="0" xfId="99" applyNumberFormat="1" applyFont="1" applyFill="1" applyAlignment="1">
      <alignment vertical="center"/>
    </xf>
    <xf numFmtId="0" fontId="63" fillId="0" borderId="0" xfId="131" applyFill="1" applyAlignment="1">
      <alignment horizontal="left" vertical="center"/>
    </xf>
    <xf numFmtId="0" fontId="0" fillId="65" borderId="17" xfId="0" applyFill="1" applyBorder="1" applyAlignment="1">
      <alignment horizontal="center" vertical="center" wrapText="1"/>
    </xf>
    <xf numFmtId="0" fontId="0" fillId="65" borderId="25" xfId="0" applyFill="1" applyBorder="1" applyAlignment="1">
      <alignment horizontal="center" vertical="center" wrapText="1"/>
    </xf>
    <xf numFmtId="170" fontId="0" fillId="0" borderId="0" xfId="0" applyNumberFormat="1" applyFill="1"/>
    <xf numFmtId="0" fontId="10" fillId="0" borderId="0" xfId="132" applyFont="1" applyFill="1" applyAlignment="1">
      <alignment horizontal="left" vertical="center"/>
    </xf>
    <xf numFmtId="170" fontId="0" fillId="0" borderId="0" xfId="122" applyNumberFormat="1" applyFont="1" applyFill="1" applyBorder="1" applyAlignment="1" applyProtection="1">
      <alignment vertical="top"/>
      <protection locked="0"/>
    </xf>
    <xf numFmtId="0" fontId="8" fillId="0" borderId="0" xfId="0" applyFont="1" applyAlignment="1">
      <alignment horizontal="left" vertical="center" wrapText="1"/>
    </xf>
    <xf numFmtId="0" fontId="8" fillId="0" borderId="0" xfId="0" applyFont="1" applyAlignment="1">
      <alignment horizontal="right" vertical="center"/>
    </xf>
    <xf numFmtId="0" fontId="63" fillId="0" borderId="0" xfId="0" applyNumberFormat="1" applyFont="1" applyAlignment="1">
      <alignment horizontal="left" vertical="top"/>
    </xf>
    <xf numFmtId="3" fontId="63" fillId="0" borderId="0" xfId="0" applyNumberFormat="1" applyFont="1" applyAlignment="1">
      <alignment horizontal="right" vertical="top"/>
    </xf>
    <xf numFmtId="168" fontId="63" fillId="0" borderId="0" xfId="0" applyNumberFormat="1" applyFont="1" applyAlignment="1">
      <alignment horizontal="right" vertical="top"/>
    </xf>
    <xf numFmtId="0" fontId="0" fillId="0" borderId="0" xfId="0" applyNumberFormat="1" applyFont="1" applyAlignment="1">
      <alignment horizontal="left" vertical="top"/>
    </xf>
    <xf numFmtId="170" fontId="63" fillId="0" borderId="0" xfId="122" applyNumberFormat="1" applyFont="1" applyAlignment="1">
      <alignment horizontal="right" vertical="top"/>
    </xf>
    <xf numFmtId="183" fontId="90" fillId="0" borderId="0" xfId="63" applyNumberFormat="1" applyFont="1"/>
    <xf numFmtId="183" fontId="90" fillId="0" borderId="0" xfId="63" applyNumberFormat="1" applyFont="1" applyFill="1" applyAlignment="1">
      <alignment vertical="center"/>
    </xf>
    <xf numFmtId="169" fontId="0" fillId="0" borderId="26" xfId="0" applyNumberFormat="1" applyBorder="1"/>
    <xf numFmtId="169" fontId="0" fillId="0" borderId="21" xfId="0" applyNumberFormat="1" applyBorder="1"/>
    <xf numFmtId="0" fontId="0" fillId="65" borderId="49" xfId="0" applyFill="1" applyBorder="1" applyAlignment="1">
      <alignment horizontal="center"/>
    </xf>
    <xf numFmtId="169" fontId="0" fillId="0" borderId="20" xfId="0" applyNumberFormat="1" applyBorder="1"/>
    <xf numFmtId="0" fontId="0" fillId="65" borderId="49" xfId="0" applyFill="1" applyBorder="1" applyAlignment="1">
      <alignment horizontal="center" vertical="center" wrapText="1"/>
    </xf>
    <xf numFmtId="0" fontId="0" fillId="65" borderId="50" xfId="0" applyFill="1" applyBorder="1" applyAlignment="1">
      <alignment horizontal="center" vertical="center" wrapText="1"/>
    </xf>
    <xf numFmtId="0" fontId="0" fillId="65" borderId="51" xfId="0" applyFill="1" applyBorder="1" applyAlignment="1">
      <alignment horizontal="center" vertical="center" wrapText="1"/>
    </xf>
    <xf numFmtId="14" fontId="40" fillId="32" borderId="0" xfId="0" applyNumberFormat="1" applyFont="1" applyFill="1" applyAlignment="1">
      <alignment horizontal="left"/>
    </xf>
    <xf numFmtId="170" fontId="0" fillId="0" borderId="49" xfId="0" applyNumberFormat="1" applyBorder="1"/>
    <xf numFmtId="170" fontId="0" fillId="0" borderId="52" xfId="0" applyNumberFormat="1" applyBorder="1"/>
    <xf numFmtId="170" fontId="0" fillId="0" borderId="53" xfId="0" applyNumberFormat="1" applyBorder="1"/>
    <xf numFmtId="170" fontId="0" fillId="0" borderId="50" xfId="0" applyNumberFormat="1" applyBorder="1"/>
    <xf numFmtId="170" fontId="0" fillId="0" borderId="54" xfId="0" applyNumberFormat="1" applyBorder="1"/>
    <xf numFmtId="170" fontId="0" fillId="0" borderId="51" xfId="0" applyNumberFormat="1" applyBorder="1"/>
    <xf numFmtId="170" fontId="0" fillId="0" borderId="55" xfId="0" applyNumberFormat="1" applyBorder="1"/>
    <xf numFmtId="170" fontId="0" fillId="0" borderId="56" xfId="0" applyNumberFormat="1" applyBorder="1"/>
    <xf numFmtId="170" fontId="0" fillId="0" borderId="57" xfId="0" applyNumberFormat="1" applyBorder="1"/>
    <xf numFmtId="170" fontId="0" fillId="0" borderId="58" xfId="0" applyNumberFormat="1" applyBorder="1"/>
    <xf numFmtId="0" fontId="0" fillId="65" borderId="59" xfId="0" applyFill="1" applyBorder="1" applyAlignment="1">
      <alignment vertical="center"/>
    </xf>
    <xf numFmtId="0" fontId="0" fillId="65" borderId="49" xfId="0" applyFill="1" applyBorder="1" applyAlignment="1">
      <alignment horizontal="center" vertical="center"/>
    </xf>
    <xf numFmtId="0" fontId="0" fillId="32" borderId="49" xfId="0" applyFill="1" applyBorder="1" applyAlignment="1">
      <alignment horizontal="center" vertical="center" wrapText="1"/>
    </xf>
    <xf numFmtId="0" fontId="0" fillId="32" borderId="52" xfId="0" applyFill="1" applyBorder="1" applyAlignment="1">
      <alignment horizontal="center" vertical="center" wrapText="1"/>
    </xf>
    <xf numFmtId="0" fontId="0" fillId="32" borderId="53" xfId="0" applyFill="1" applyBorder="1" applyAlignment="1">
      <alignment horizontal="center" vertical="center" wrapText="1"/>
    </xf>
    <xf numFmtId="0" fontId="0" fillId="0" borderId="60" xfId="0" applyBorder="1" applyAlignment="1">
      <alignment horizontal="center"/>
    </xf>
    <xf numFmtId="0" fontId="0" fillId="32" borderId="61" xfId="0" applyFill="1" applyBorder="1" applyAlignment="1">
      <alignment horizontal="center" vertical="center" wrapText="1"/>
    </xf>
    <xf numFmtId="0" fontId="0" fillId="0" borderId="49" xfId="0" pivotButton="1" applyBorder="1" applyAlignment="1">
      <alignment horizontal="center" vertical="center" wrapText="1"/>
    </xf>
    <xf numFmtId="170" fontId="0" fillId="0" borderId="49" xfId="0" applyNumberFormat="1" applyFill="1" applyBorder="1"/>
    <xf numFmtId="170" fontId="0" fillId="0" borderId="52" xfId="0" applyNumberFormat="1" applyFill="1" applyBorder="1"/>
    <xf numFmtId="170" fontId="0" fillId="0" borderId="53" xfId="0" applyNumberFormat="1" applyFill="1" applyBorder="1"/>
    <xf numFmtId="170" fontId="0" fillId="0" borderId="50" xfId="0" applyNumberFormat="1" applyFill="1" applyBorder="1"/>
    <xf numFmtId="170" fontId="0" fillId="0" borderId="54" xfId="0" applyNumberFormat="1" applyFill="1" applyBorder="1"/>
    <xf numFmtId="170" fontId="0" fillId="0" borderId="51" xfId="0" applyNumberFormat="1" applyFill="1" applyBorder="1"/>
    <xf numFmtId="170" fontId="0" fillId="0" borderId="55" xfId="0" applyNumberFormat="1" applyFill="1" applyBorder="1"/>
    <xf numFmtId="170" fontId="0" fillId="0" borderId="56" xfId="0" applyNumberFormat="1" applyFill="1" applyBorder="1"/>
    <xf numFmtId="0" fontId="0" fillId="65" borderId="52" xfId="0" applyFill="1" applyBorder="1" applyAlignment="1">
      <alignment horizontal="center" vertical="center" wrapText="1"/>
    </xf>
    <xf numFmtId="0" fontId="0" fillId="65" borderId="53" xfId="0" applyFill="1" applyBorder="1" applyAlignment="1">
      <alignment horizontal="center" vertical="center" wrapText="1"/>
    </xf>
    <xf numFmtId="170" fontId="0" fillId="0" borderId="62" xfId="0" applyNumberFormat="1" applyBorder="1"/>
    <xf numFmtId="0" fontId="0" fillId="0" borderId="50" xfId="0" applyBorder="1" applyAlignment="1">
      <alignment horizontal="center" vertical="center" wrapText="1"/>
    </xf>
    <xf numFmtId="0" fontId="0" fillId="0" borderId="51" xfId="0" applyBorder="1" applyAlignment="1">
      <alignment horizontal="center" vertical="center" wrapText="1"/>
    </xf>
    <xf numFmtId="189" fontId="0" fillId="0" borderId="49" xfId="0" applyNumberFormat="1" applyBorder="1"/>
    <xf numFmtId="189" fontId="0" fillId="0" borderId="52" xfId="0" applyNumberFormat="1" applyBorder="1"/>
    <xf numFmtId="189" fontId="0" fillId="0" borderId="53" xfId="0" applyNumberFormat="1" applyBorder="1"/>
    <xf numFmtId="189" fontId="0" fillId="0" borderId="50" xfId="0" applyNumberFormat="1" applyBorder="1"/>
    <xf numFmtId="189" fontId="0" fillId="0" borderId="54" xfId="0" applyNumberFormat="1" applyBorder="1"/>
    <xf numFmtId="189" fontId="0" fillId="0" borderId="51" xfId="0" applyNumberFormat="1" applyBorder="1"/>
    <xf numFmtId="189" fontId="0" fillId="0" borderId="55" xfId="0" applyNumberFormat="1" applyBorder="1"/>
    <xf numFmtId="189" fontId="0" fillId="0" borderId="56" xfId="0" applyNumberFormat="1" applyBorder="1"/>
    <xf numFmtId="14" fontId="0" fillId="65" borderId="49" xfId="0" applyNumberFormat="1" applyFill="1" applyBorder="1" applyAlignment="1">
      <alignment horizontal="center" vertical="center" wrapText="1"/>
    </xf>
    <xf numFmtId="14" fontId="0" fillId="65" borderId="50" xfId="0" applyNumberFormat="1" applyFill="1" applyBorder="1" applyAlignment="1">
      <alignment horizontal="center" vertical="center" wrapText="1"/>
    </xf>
    <xf numFmtId="14" fontId="0" fillId="65" borderId="51" xfId="0" applyNumberFormat="1" applyFill="1" applyBorder="1" applyAlignment="1">
      <alignment horizontal="center" vertical="center" wrapText="1"/>
    </xf>
    <xf numFmtId="4" fontId="10" fillId="0" borderId="0" xfId="106" quotePrefix="1" applyNumberFormat="1" applyFont="1" applyFill="1" applyAlignment="1">
      <alignment horizontal="right" vertical="center"/>
    </xf>
    <xf numFmtId="2" fontId="90" fillId="66" borderId="0" xfId="0" applyNumberFormat="1" applyFont="1" applyFill="1" applyBorder="1"/>
    <xf numFmtId="2" fontId="90" fillId="66" borderId="0" xfId="0" applyNumberFormat="1" applyFont="1" applyFill="1"/>
    <xf numFmtId="4" fontId="10" fillId="0" borderId="0" xfId="106" applyNumberFormat="1" applyFont="1" applyFill="1" applyAlignment="1">
      <alignment horizontal="right" vertical="center"/>
    </xf>
    <xf numFmtId="2" fontId="0" fillId="0" borderId="49" xfId="0" applyNumberFormat="1" applyBorder="1"/>
    <xf numFmtId="2" fontId="0" fillId="0" borderId="52" xfId="0" applyNumberFormat="1" applyBorder="1"/>
    <xf numFmtId="2" fontId="0" fillId="0" borderId="53" xfId="0" applyNumberFormat="1" applyBorder="1"/>
    <xf numFmtId="2" fontId="0" fillId="0" borderId="50" xfId="0" applyNumberFormat="1" applyBorder="1"/>
    <xf numFmtId="2" fontId="0" fillId="0" borderId="54" xfId="0" applyNumberFormat="1" applyBorder="1"/>
    <xf numFmtId="2" fontId="0" fillId="0" borderId="51" xfId="0" applyNumberFormat="1" applyBorder="1"/>
    <xf numFmtId="2" fontId="0" fillId="0" borderId="55" xfId="0" applyNumberFormat="1" applyBorder="1"/>
    <xf numFmtId="2" fontId="0" fillId="0" borderId="56" xfId="0" applyNumberFormat="1" applyBorder="1"/>
    <xf numFmtId="0" fontId="3" fillId="0" borderId="22" xfId="0" applyFont="1" applyFill="1" applyBorder="1" applyAlignment="1">
      <alignment horizontal="center" vertical="center"/>
    </xf>
    <xf numFmtId="0" fontId="3" fillId="0" borderId="23" xfId="0" applyFont="1" applyFill="1" applyBorder="1" applyAlignment="1">
      <alignment horizontal="center" vertical="center"/>
    </xf>
    <xf numFmtId="0" fontId="0" fillId="0" borderId="49" xfId="0" pivotButton="1" applyBorder="1" applyAlignment="1">
      <alignment horizontal="center"/>
    </xf>
    <xf numFmtId="0" fontId="0" fillId="0" borderId="49" xfId="0" pivotButton="1" applyBorder="1" applyAlignment="1">
      <alignment horizontal="center" vertical="center"/>
    </xf>
    <xf numFmtId="169" fontId="0" fillId="0" borderId="0" xfId="0" applyNumberFormat="1" applyFont="1" applyFill="1" applyBorder="1"/>
    <xf numFmtId="169" fontId="0" fillId="0" borderId="49" xfId="0" applyNumberFormat="1" applyBorder="1"/>
    <xf numFmtId="169" fontId="0" fillId="0" borderId="52" xfId="0" applyNumberFormat="1" applyBorder="1"/>
    <xf numFmtId="169" fontId="0" fillId="0" borderId="53" xfId="0" applyNumberFormat="1" applyBorder="1"/>
    <xf numFmtId="169" fontId="0" fillId="0" borderId="50" xfId="0" applyNumberFormat="1" applyBorder="1"/>
    <xf numFmtId="169" fontId="0" fillId="0" borderId="54" xfId="0" applyNumberFormat="1" applyBorder="1"/>
    <xf numFmtId="169" fontId="0" fillId="0" borderId="51" xfId="0" applyNumberFormat="1" applyBorder="1"/>
    <xf numFmtId="169" fontId="0" fillId="0" borderId="55" xfId="0" applyNumberFormat="1" applyBorder="1"/>
    <xf numFmtId="169" fontId="0" fillId="0" borderId="56" xfId="0" applyNumberFormat="1" applyBorder="1"/>
    <xf numFmtId="169" fontId="66" fillId="0" borderId="0" xfId="116" applyNumberFormat="1" applyFont="1" applyFill="1" applyBorder="1"/>
    <xf numFmtId="0" fontId="0" fillId="0" borderId="0" xfId="0" applyFont="1" applyFill="1" applyBorder="1"/>
    <xf numFmtId="191" fontId="0" fillId="0" borderId="0" xfId="59" applyNumberFormat="1" applyFont="1" applyFill="1" applyBorder="1" applyAlignment="1">
      <alignment horizontal="center" vertical="center"/>
    </xf>
    <xf numFmtId="191" fontId="0" fillId="0" borderId="0" xfId="59" applyNumberFormat="1" applyFont="1" applyFill="1" applyAlignment="1">
      <alignment horizontal="center" vertical="center"/>
    </xf>
    <xf numFmtId="14" fontId="9" fillId="0" borderId="0" xfId="0" applyNumberFormat="1" applyFont="1" applyFill="1" applyAlignment="1">
      <alignment horizontal="left"/>
    </xf>
    <xf numFmtId="3" fontId="0" fillId="0" borderId="63" xfId="0" applyNumberFormat="1" applyBorder="1"/>
    <xf numFmtId="3" fontId="0" fillId="0" borderId="64" xfId="0" applyNumberFormat="1" applyBorder="1"/>
    <xf numFmtId="0" fontId="0" fillId="0" borderId="59" xfId="0" pivotButton="1" applyBorder="1" applyAlignment="1">
      <alignment horizontal="center" vertical="center"/>
    </xf>
    <xf numFmtId="0" fontId="0" fillId="0" borderId="63" xfId="0" applyBorder="1" applyAlignment="1">
      <alignment horizontal="center" vertical="center" wrapText="1"/>
    </xf>
    <xf numFmtId="3" fontId="0" fillId="0" borderId="65" xfId="0" applyNumberFormat="1" applyBorder="1"/>
    <xf numFmtId="0" fontId="10" fillId="67" borderId="0" xfId="0" applyFont="1" applyFill="1"/>
    <xf numFmtId="0" fontId="0" fillId="67" borderId="0" xfId="0" applyFill="1"/>
    <xf numFmtId="17" fontId="0" fillId="67" borderId="0" xfId="0" applyNumberFormat="1" applyFill="1" applyAlignment="1">
      <alignment horizontal="left"/>
    </xf>
    <xf numFmtId="0" fontId="40" fillId="67" borderId="0" xfId="0" applyFont="1" applyFill="1"/>
    <xf numFmtId="17" fontId="9" fillId="67" borderId="0" xfId="0" applyNumberFormat="1" applyFont="1" applyFill="1" applyAlignment="1">
      <alignment horizontal="left"/>
    </xf>
    <xf numFmtId="0" fontId="0" fillId="0" borderId="0" xfId="0" applyNumberFormat="1" applyBorder="1"/>
    <xf numFmtId="0" fontId="40" fillId="67" borderId="0" xfId="0" applyFont="1" applyFill="1" applyAlignment="1"/>
    <xf numFmtId="0" fontId="67" fillId="67" borderId="0" xfId="85" applyFont="1" applyFill="1" applyAlignment="1" applyProtection="1"/>
    <xf numFmtId="0" fontId="4" fillId="67" borderId="0" xfId="85" applyFill="1" applyAlignment="1" applyProtection="1"/>
    <xf numFmtId="0" fontId="40" fillId="67" borderId="0" xfId="0" applyFont="1" applyFill="1" applyAlignment="1">
      <alignment vertical="center"/>
    </xf>
    <xf numFmtId="17" fontId="9" fillId="32" borderId="0" xfId="0" applyNumberFormat="1" applyFont="1" applyFill="1" applyAlignment="1">
      <alignment vertical="center"/>
    </xf>
    <xf numFmtId="0" fontId="0" fillId="0" borderId="66" xfId="0" applyBorder="1" applyAlignment="1">
      <alignment horizontal="center"/>
    </xf>
    <xf numFmtId="0" fontId="0" fillId="0" borderId="67" xfId="0" applyBorder="1" applyAlignment="1">
      <alignment horizontal="center"/>
    </xf>
    <xf numFmtId="0" fontId="0" fillId="0" borderId="49" xfId="0" pivotButton="1" applyBorder="1" applyAlignment="1">
      <alignment horizontal="left"/>
    </xf>
    <xf numFmtId="170" fontId="0" fillId="0" borderId="68" xfId="0" applyNumberFormat="1" applyBorder="1"/>
    <xf numFmtId="0" fontId="0" fillId="65" borderId="59" xfId="0" applyFill="1" applyBorder="1" applyAlignment="1">
      <alignment horizontal="center" vertical="center"/>
    </xf>
    <xf numFmtId="0" fontId="0" fillId="65" borderId="49" xfId="0" applyFill="1" applyBorder="1" applyAlignment="1">
      <alignment horizontal="left"/>
    </xf>
    <xf numFmtId="0" fontId="0" fillId="32" borderId="57" xfId="0" applyFill="1" applyBorder="1" applyAlignment="1">
      <alignment horizontal="center" vertical="center" wrapText="1"/>
    </xf>
    <xf numFmtId="0" fontId="0" fillId="0" borderId="0" xfId="0" applyFont="1"/>
    <xf numFmtId="168" fontId="68" fillId="0" borderId="0" xfId="0" applyNumberFormat="1" applyFont="1" applyFill="1" applyAlignment="1">
      <alignment horizontal="right"/>
    </xf>
    <xf numFmtId="170" fontId="10" fillId="0" borderId="0" xfId="122" applyNumberFormat="1" applyFont="1" applyFill="1" applyAlignment="1" applyProtection="1">
      <alignment horizontal="right" vertical="top"/>
      <protection locked="0"/>
    </xf>
    <xf numFmtId="0" fontId="0" fillId="0" borderId="0" xfId="0" applyFont="1" applyBorder="1"/>
    <xf numFmtId="0" fontId="69" fillId="32" borderId="13" xfId="0" applyFont="1" applyFill="1" applyBorder="1" applyAlignment="1">
      <alignment horizontal="center"/>
    </xf>
    <xf numFmtId="0" fontId="69" fillId="32" borderId="14" xfId="0" applyFont="1" applyFill="1" applyBorder="1" applyAlignment="1">
      <alignment horizontal="center"/>
    </xf>
    <xf numFmtId="0" fontId="69" fillId="32" borderId="15" xfId="0" applyFont="1" applyFill="1" applyBorder="1" applyAlignment="1">
      <alignment horizontal="center" wrapText="1"/>
    </xf>
    <xf numFmtId="169" fontId="19" fillId="0" borderId="0" xfId="115" applyNumberFormat="1" applyFont="1" applyFill="1"/>
    <xf numFmtId="0" fontId="0" fillId="65" borderId="61" xfId="0" applyFill="1" applyBorder="1" applyAlignment="1">
      <alignment horizontal="center" vertical="center" wrapText="1"/>
    </xf>
    <xf numFmtId="0" fontId="0" fillId="65" borderId="14" xfId="0" applyFill="1" applyBorder="1" applyAlignment="1">
      <alignment horizontal="center" vertical="center" wrapText="1"/>
    </xf>
    <xf numFmtId="0" fontId="0" fillId="65" borderId="15" xfId="0" applyFill="1" applyBorder="1" applyAlignment="1">
      <alignment horizontal="center" vertical="center" wrapText="1"/>
    </xf>
    <xf numFmtId="0" fontId="0" fillId="0" borderId="66" xfId="0" applyBorder="1" applyAlignment="1">
      <alignment horizontal="center" vertical="center" wrapText="1"/>
    </xf>
    <xf numFmtId="170" fontId="0" fillId="0" borderId="63" xfId="0" applyNumberFormat="1" applyBorder="1"/>
    <xf numFmtId="170" fontId="0" fillId="0" borderId="65" xfId="0" applyNumberFormat="1" applyBorder="1"/>
    <xf numFmtId="170" fontId="0" fillId="0" borderId="64" xfId="0" applyNumberFormat="1" applyBorder="1"/>
    <xf numFmtId="0" fontId="0" fillId="0" borderId="1" xfId="0" applyFill="1" applyBorder="1" applyAlignment="1">
      <alignment horizontal="center" vertical="center" wrapText="1"/>
    </xf>
    <xf numFmtId="0" fontId="10" fillId="0" borderId="0" xfId="0" applyFont="1" applyFill="1" applyBorder="1" applyAlignment="1">
      <alignment horizontal="center" vertical="center"/>
    </xf>
    <xf numFmtId="0" fontId="10" fillId="32" borderId="1" xfId="0" applyFont="1" applyFill="1" applyBorder="1" applyAlignment="1">
      <alignment horizontal="center" vertical="center"/>
    </xf>
    <xf numFmtId="0" fontId="3" fillId="0" borderId="1" xfId="0" applyFont="1" applyFill="1" applyBorder="1" applyAlignment="1">
      <alignment horizontal="center" vertical="center"/>
    </xf>
    <xf numFmtId="0" fontId="50" fillId="0" borderId="0" xfId="0" applyFont="1" applyAlignment="1">
      <alignment vertical="center" wrapText="1"/>
    </xf>
    <xf numFmtId="0" fontId="0" fillId="0" borderId="0" xfId="0" applyAlignment="1">
      <alignment vertical="top" wrapText="1"/>
    </xf>
    <xf numFmtId="0" fontId="0" fillId="0" borderId="49" xfId="0" applyBorder="1" applyAlignment="1">
      <alignment horizontal="center" vertical="center" wrapText="1"/>
    </xf>
    <xf numFmtId="0" fontId="0" fillId="65" borderId="2" xfId="0" applyFill="1" applyBorder="1" applyAlignment="1">
      <alignment horizontal="center" vertical="center" wrapText="1"/>
    </xf>
    <xf numFmtId="0" fontId="10" fillId="0" borderId="0" xfId="0" applyFont="1" applyAlignment="1">
      <alignment horizontal="left" indent="1"/>
    </xf>
    <xf numFmtId="0" fontId="10" fillId="0" borderId="0" xfId="0" applyFont="1" applyAlignment="1">
      <alignment horizontal="left" indent="2"/>
    </xf>
    <xf numFmtId="0" fontId="50" fillId="0" borderId="0" xfId="0" applyFont="1" applyAlignment="1">
      <alignment vertical="center"/>
    </xf>
    <xf numFmtId="0" fontId="9" fillId="0" borderId="0" xfId="0" applyFont="1" applyAlignment="1">
      <alignment vertical="top" wrapText="1"/>
    </xf>
    <xf numFmtId="0" fontId="12" fillId="67" borderId="0" xfId="0" applyFont="1" applyFill="1"/>
    <xf numFmtId="168" fontId="70" fillId="0" borderId="0" xfId="0" applyNumberFormat="1" applyFont="1" applyFill="1" applyAlignment="1">
      <alignment horizontal="right"/>
    </xf>
    <xf numFmtId="0" fontId="71" fillId="32" borderId="51" xfId="0" applyFont="1" applyFill="1" applyBorder="1" applyAlignment="1">
      <alignment horizontal="center" vertical="center" wrapText="1"/>
    </xf>
    <xf numFmtId="0" fontId="71" fillId="32" borderId="49" xfId="0" applyFont="1" applyFill="1" applyBorder="1" applyAlignment="1">
      <alignment horizontal="center" vertical="center" wrapText="1"/>
    </xf>
    <xf numFmtId="0" fontId="71" fillId="32" borderId="50" xfId="0" applyFont="1" applyFill="1" applyBorder="1" applyAlignment="1">
      <alignment horizontal="center" vertical="center" wrapText="1"/>
    </xf>
    <xf numFmtId="0" fontId="71" fillId="32" borderId="59" xfId="0" applyFont="1" applyFill="1" applyBorder="1" applyAlignment="1">
      <alignment horizontal="center" vertical="center" wrapText="1"/>
    </xf>
    <xf numFmtId="0" fontId="71" fillId="32" borderId="1" xfId="0" applyFont="1" applyFill="1" applyBorder="1" applyAlignment="1">
      <alignment horizontal="center" vertical="center" wrapText="1"/>
    </xf>
    <xf numFmtId="0" fontId="71" fillId="32" borderId="59" xfId="0" applyFont="1" applyFill="1" applyBorder="1" applyAlignment="1">
      <alignment horizontal="center" vertical="center"/>
    </xf>
    <xf numFmtId="0" fontId="0" fillId="0" borderId="69" xfId="0" applyBorder="1"/>
    <xf numFmtId="0" fontId="2" fillId="67" borderId="59" xfId="0" applyFont="1" applyFill="1" applyBorder="1"/>
    <xf numFmtId="0" fontId="9" fillId="0" borderId="28"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29"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34" xfId="0" applyFont="1" applyBorder="1" applyAlignment="1">
      <alignment horizontal="center" vertical="center" wrapText="1"/>
    </xf>
    <xf numFmtId="0" fontId="44" fillId="0" borderId="0" xfId="0" applyFont="1" applyAlignment="1">
      <alignment horizontal="center" vertical="center" wrapText="1"/>
    </xf>
    <xf numFmtId="49" fontId="9" fillId="0" borderId="0" xfId="0" applyNumberFormat="1" applyFont="1" applyBorder="1" applyAlignment="1">
      <alignment horizontal="left" wrapText="1"/>
    </xf>
    <xf numFmtId="0" fontId="9" fillId="0" borderId="28" xfId="0" applyFont="1" applyBorder="1" applyAlignment="1">
      <alignment horizontal="center" wrapText="1"/>
    </xf>
    <xf numFmtId="0" fontId="0" fillId="0" borderId="27" xfId="0" applyBorder="1" applyAlignment="1">
      <alignment horizontal="center" wrapText="1"/>
    </xf>
    <xf numFmtId="0" fontId="0" fillId="0" borderId="29" xfId="0" applyBorder="1" applyAlignment="1">
      <alignment horizontal="center" wrapText="1"/>
    </xf>
    <xf numFmtId="0" fontId="0" fillId="0" borderId="30" xfId="0" applyBorder="1" applyAlignment="1">
      <alignment horizontal="center" wrapText="1"/>
    </xf>
    <xf numFmtId="0" fontId="0" fillId="0" borderId="0" xfId="0" applyBorder="1" applyAlignment="1">
      <alignment horizontal="center" wrapText="1"/>
    </xf>
    <xf numFmtId="0" fontId="0" fillId="0" borderId="31" xfId="0" applyBorder="1" applyAlignment="1">
      <alignment horizontal="center" wrapText="1"/>
    </xf>
    <xf numFmtId="0" fontId="0" fillId="0" borderId="32" xfId="0" applyBorder="1" applyAlignment="1">
      <alignment horizontal="center" wrapText="1"/>
    </xf>
    <xf numFmtId="0" fontId="0" fillId="0" borderId="33" xfId="0" applyBorder="1" applyAlignment="1">
      <alignment horizontal="center" wrapText="1"/>
    </xf>
    <xf numFmtId="0" fontId="0" fillId="0" borderId="34" xfId="0" applyBorder="1" applyAlignment="1">
      <alignment horizont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12" fillId="32" borderId="0" xfId="0" applyFont="1" applyFill="1" applyAlignment="1">
      <alignment horizontal="center"/>
    </xf>
    <xf numFmtId="0" fontId="0" fillId="32" borderId="0" xfId="0" applyFill="1" applyAlignment="1">
      <alignment horizontal="center"/>
    </xf>
    <xf numFmtId="0" fontId="9" fillId="0" borderId="0" xfId="0" applyFont="1" applyBorder="1" applyAlignment="1">
      <alignment wrapText="1"/>
    </xf>
    <xf numFmtId="49" fontId="9" fillId="0" borderId="0" xfId="0" applyNumberFormat="1" applyFont="1" applyBorder="1" applyAlignment="1">
      <alignment horizontal="left" vertical="center" wrapText="1"/>
    </xf>
    <xf numFmtId="0" fontId="9" fillId="0" borderId="0" xfId="0" applyFont="1" applyBorder="1" applyAlignment="1">
      <alignment horizontal="left" vertical="center" wrapText="1"/>
    </xf>
    <xf numFmtId="0" fontId="9" fillId="0" borderId="0" xfId="0" applyFont="1" applyAlignment="1">
      <alignment vertical="top" wrapText="1"/>
    </xf>
    <xf numFmtId="0" fontId="0" fillId="0" borderId="0" xfId="0" applyAlignment="1">
      <alignment vertical="top" wrapText="1"/>
    </xf>
    <xf numFmtId="0" fontId="50" fillId="0" borderId="0" xfId="0" applyFont="1" applyAlignment="1">
      <alignment vertical="center" wrapText="1"/>
    </xf>
    <xf numFmtId="0" fontId="0" fillId="0" borderId="0" xfId="0" applyAlignment="1">
      <alignment vertical="center" wrapText="1"/>
    </xf>
    <xf numFmtId="0" fontId="40" fillId="67" borderId="0" xfId="0" applyFont="1" applyFill="1" applyAlignment="1">
      <alignment wrapText="1"/>
    </xf>
    <xf numFmtId="0" fontId="0" fillId="67" borderId="0" xfId="0" applyFill="1" applyAlignment="1">
      <alignment wrapText="1"/>
    </xf>
    <xf numFmtId="0" fontId="6" fillId="32" borderId="0" xfId="0" applyFont="1" applyFill="1" applyAlignment="1">
      <alignment horizontal="center"/>
    </xf>
    <xf numFmtId="0" fontId="40" fillId="32" borderId="0" xfId="0" applyFont="1" applyFill="1" applyAlignment="1">
      <alignment horizontal="center"/>
    </xf>
    <xf numFmtId="0" fontId="0" fillId="0" borderId="0" xfId="0" applyAlignment="1">
      <alignment horizontal="center"/>
    </xf>
    <xf numFmtId="0" fontId="7" fillId="0" borderId="0" xfId="85" applyFont="1" applyAlignment="1" applyProtection="1"/>
    <xf numFmtId="0" fontId="14" fillId="32" borderId="0" xfId="0" applyFont="1" applyFill="1" applyAlignment="1"/>
    <xf numFmtId="0" fontId="0" fillId="32" borderId="0" xfId="0" applyFill="1" applyAlignment="1"/>
    <xf numFmtId="0" fontId="0" fillId="0" borderId="0" xfId="0" applyAlignment="1"/>
    <xf numFmtId="0" fontId="46" fillId="0" borderId="0" xfId="85" applyFont="1" applyAlignment="1" applyProtection="1"/>
    <xf numFmtId="0" fontId="2" fillId="32" borderId="17" xfId="0" applyFont="1" applyFill="1" applyBorder="1" applyAlignment="1">
      <alignment horizontal="center" vertical="center" wrapText="1"/>
    </xf>
    <xf numFmtId="0" fontId="2" fillId="32" borderId="2" xfId="0" applyFont="1" applyFill="1" applyBorder="1" applyAlignment="1">
      <alignment horizontal="center" vertical="center" wrapText="1"/>
    </xf>
    <xf numFmtId="0" fontId="40" fillId="0" borderId="28" xfId="0" applyFont="1" applyBorder="1" applyAlignment="1">
      <alignment horizontal="center" vertical="center" wrapText="1"/>
    </xf>
    <xf numFmtId="0" fontId="2" fillId="32" borderId="0" xfId="0" applyFont="1" applyFill="1" applyAlignment="1"/>
    <xf numFmtId="0" fontId="9" fillId="0" borderId="35" xfId="0" applyFont="1" applyBorder="1" applyAlignment="1">
      <alignment horizontal="center" vertical="center" wrapText="1"/>
    </xf>
    <xf numFmtId="0" fontId="9" fillId="0" borderId="36" xfId="0" applyFont="1" applyBorder="1" applyAlignment="1">
      <alignment wrapText="1"/>
    </xf>
    <xf numFmtId="0" fontId="9" fillId="0" borderId="37" xfId="0" applyFont="1" applyBorder="1" applyAlignment="1">
      <alignment wrapText="1"/>
    </xf>
    <xf numFmtId="0" fontId="9" fillId="0" borderId="36" xfId="0" applyFont="1" applyBorder="1" applyAlignment="1">
      <alignment horizontal="center" vertical="center" wrapText="1"/>
    </xf>
    <xf numFmtId="0" fontId="9" fillId="0" borderId="37" xfId="0" applyFont="1" applyBorder="1" applyAlignment="1">
      <alignment horizontal="center" vertical="center" wrapText="1"/>
    </xf>
    <xf numFmtId="0" fontId="2" fillId="32" borderId="26" xfId="0" applyFont="1" applyFill="1" applyBorder="1" applyAlignment="1">
      <alignment horizontal="center" vertical="center" wrapText="1"/>
    </xf>
    <xf numFmtId="0" fontId="40" fillId="0" borderId="35" xfId="0" applyFont="1" applyBorder="1" applyAlignment="1">
      <alignment horizontal="center" vertical="center" wrapText="1"/>
    </xf>
    <xf numFmtId="0" fontId="10" fillId="0" borderId="28"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34" xfId="0" applyFont="1" applyBorder="1" applyAlignment="1">
      <alignment horizontal="center" vertical="center" wrapText="1"/>
    </xf>
    <xf numFmtId="0" fontId="0" fillId="0" borderId="32" xfId="0" applyBorder="1" applyAlignment="1">
      <alignment wrapText="1"/>
    </xf>
    <xf numFmtId="0" fontId="0" fillId="0" borderId="33" xfId="0" applyBorder="1" applyAlignment="1">
      <alignment wrapText="1"/>
    </xf>
    <xf numFmtId="0" fontId="0" fillId="0" borderId="34" xfId="0" applyBorder="1" applyAlignment="1">
      <alignment wrapText="1"/>
    </xf>
    <xf numFmtId="0" fontId="55" fillId="0" borderId="0" xfId="0" applyFont="1" applyAlignment="1">
      <alignment vertical="top" wrapText="1"/>
    </xf>
    <xf numFmtId="49" fontId="9" fillId="0" borderId="28" xfId="0" applyNumberFormat="1" applyFont="1" applyFill="1" applyBorder="1" applyAlignment="1">
      <alignment horizontal="center" vertical="center" wrapText="1"/>
    </xf>
    <xf numFmtId="0" fontId="0" fillId="0" borderId="36" xfId="0" applyBorder="1" applyAlignment="1">
      <alignment wrapText="1"/>
    </xf>
    <xf numFmtId="0" fontId="0" fillId="0" borderId="37" xfId="0" applyBorder="1" applyAlignment="1">
      <alignment wrapText="1"/>
    </xf>
    <xf numFmtId="0" fontId="49" fillId="0" borderId="28" xfId="0" applyFont="1" applyBorder="1" applyAlignment="1">
      <alignment horizontal="center" vertical="center" wrapText="1"/>
    </xf>
    <xf numFmtId="0" fontId="0" fillId="0" borderId="27" xfId="0" applyBorder="1" applyAlignment="1">
      <alignment wrapText="1"/>
    </xf>
    <xf numFmtId="0" fontId="0" fillId="0" borderId="29" xfId="0" applyBorder="1" applyAlignment="1">
      <alignment wrapText="1"/>
    </xf>
    <xf numFmtId="0" fontId="0" fillId="0" borderId="30" xfId="0" applyBorder="1" applyAlignment="1">
      <alignment wrapText="1"/>
    </xf>
    <xf numFmtId="0" fontId="0" fillId="0" borderId="0" xfId="0" applyBorder="1" applyAlignment="1">
      <alignment wrapText="1"/>
    </xf>
    <xf numFmtId="0" fontId="0" fillId="0" borderId="31" xfId="0" applyBorder="1" applyAlignment="1">
      <alignment wrapText="1"/>
    </xf>
    <xf numFmtId="0" fontId="5" fillId="0" borderId="0" xfId="0" applyFont="1" applyAlignment="1">
      <alignment wrapText="1"/>
    </xf>
    <xf numFmtId="0" fontId="0" fillId="0" borderId="2" xfId="0" applyBorder="1" applyAlignment="1">
      <alignment horizontal="center" vertical="center" wrapText="1"/>
    </xf>
    <xf numFmtId="0" fontId="9" fillId="0" borderId="28" xfId="0" applyFont="1" applyFill="1" applyBorder="1" applyAlignment="1">
      <alignment horizontal="center" vertical="center" wrapText="1"/>
    </xf>
    <xf numFmtId="0" fontId="40" fillId="0" borderId="27" xfId="0" applyFont="1" applyBorder="1" applyAlignment="1">
      <alignment horizontal="center" vertical="center" wrapText="1"/>
    </xf>
    <xf numFmtId="0" fontId="40" fillId="0" borderId="27" xfId="0" applyFont="1" applyBorder="1" applyAlignment="1">
      <alignment wrapText="1"/>
    </xf>
    <xf numFmtId="0" fontId="40" fillId="0" borderId="29" xfId="0" applyFont="1" applyBorder="1" applyAlignment="1">
      <alignment wrapText="1"/>
    </xf>
    <xf numFmtId="0" fontId="40" fillId="0" borderId="30" xfId="0" applyFont="1" applyBorder="1" applyAlignment="1">
      <alignment horizontal="center" vertical="center" wrapText="1"/>
    </xf>
    <xf numFmtId="0" fontId="40" fillId="0" borderId="0" xfId="0" applyFont="1" applyBorder="1" applyAlignment="1">
      <alignment horizontal="center" vertical="center" wrapText="1"/>
    </xf>
    <xf numFmtId="0" fontId="40" fillId="0" borderId="0" xfId="0" applyFont="1" applyBorder="1" applyAlignment="1">
      <alignment wrapText="1"/>
    </xf>
    <xf numFmtId="0" fontId="40" fillId="0" borderId="31" xfId="0" applyFont="1" applyBorder="1" applyAlignment="1">
      <alignment wrapText="1"/>
    </xf>
    <xf numFmtId="0" fontId="40" fillId="0" borderId="32" xfId="0" applyFont="1" applyBorder="1" applyAlignment="1">
      <alignment wrapText="1"/>
    </xf>
    <xf numFmtId="0" fontId="40" fillId="0" borderId="33" xfId="0" applyFont="1" applyBorder="1" applyAlignment="1">
      <alignment wrapText="1"/>
    </xf>
    <xf numFmtId="0" fontId="40" fillId="0" borderId="34" xfId="0" applyFont="1" applyBorder="1" applyAlignment="1">
      <alignment wrapText="1"/>
    </xf>
    <xf numFmtId="0" fontId="0" fillId="0" borderId="49" xfId="0" applyBorder="1" applyAlignment="1">
      <alignment horizontal="center" vertical="center" wrapText="1"/>
    </xf>
    <xf numFmtId="0" fontId="0" fillId="0" borderId="70" xfId="0" applyBorder="1" applyAlignment="1">
      <alignment horizontal="center"/>
    </xf>
    <xf numFmtId="0" fontId="0" fillId="0" borderId="71" xfId="0" applyBorder="1" applyAlignment="1">
      <alignment horizontal="center"/>
    </xf>
    <xf numFmtId="0" fontId="40" fillId="0" borderId="35" xfId="0" applyFont="1" applyFill="1" applyBorder="1" applyAlignment="1">
      <alignment horizontal="center" vertical="center" wrapText="1"/>
    </xf>
    <xf numFmtId="0" fontId="40" fillId="0" borderId="36" xfId="0" applyFont="1" applyBorder="1" applyAlignment="1">
      <alignment horizontal="center" vertical="center" wrapText="1"/>
    </xf>
    <xf numFmtId="0" fontId="40" fillId="0" borderId="37" xfId="0" applyFont="1" applyBorder="1" applyAlignment="1">
      <alignment horizontal="center" vertical="center" wrapText="1"/>
    </xf>
    <xf numFmtId="0" fontId="0" fillId="0" borderId="2" xfId="0" applyBorder="1" applyAlignment="1"/>
    <xf numFmtId="0" fontId="17" fillId="0" borderId="38"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39" xfId="0" applyBorder="1" applyAlignment="1">
      <alignment horizontal="center" vertical="center" wrapText="1"/>
    </xf>
    <xf numFmtId="0" fontId="17" fillId="0" borderId="72" xfId="0" applyFont="1" applyBorder="1" applyAlignment="1">
      <alignment horizontal="left" vertical="center" wrapText="1"/>
    </xf>
    <xf numFmtId="0" fontId="17" fillId="0" borderId="69" xfId="0" applyFont="1" applyBorder="1" applyAlignment="1">
      <alignment horizontal="left" vertical="center" wrapText="1"/>
    </xf>
    <xf numFmtId="0" fontId="17" fillId="0" borderId="73" xfId="0" applyFont="1" applyBorder="1" applyAlignment="1">
      <alignment horizontal="left" vertical="center" wrapText="1"/>
    </xf>
    <xf numFmtId="0" fontId="17" fillId="0" borderId="74" xfId="0" applyFont="1" applyBorder="1" applyAlignment="1">
      <alignment horizontal="left" vertical="center" wrapText="1"/>
    </xf>
    <xf numFmtId="0" fontId="17" fillId="0" borderId="0" xfId="0" applyFont="1" applyBorder="1" applyAlignment="1">
      <alignment horizontal="left" vertical="center" wrapText="1"/>
    </xf>
    <xf numFmtId="0" fontId="17" fillId="0" borderId="75" xfId="0" applyFont="1" applyBorder="1" applyAlignment="1">
      <alignment horizontal="left" vertical="center" wrapText="1"/>
    </xf>
    <xf numFmtId="0" fontId="17" fillId="0" borderId="76" xfId="0" applyFont="1" applyBorder="1" applyAlignment="1">
      <alignment horizontal="left" vertical="center" wrapText="1"/>
    </xf>
    <xf numFmtId="0" fontId="17" fillId="0" borderId="77" xfId="0" applyFont="1" applyBorder="1" applyAlignment="1">
      <alignment horizontal="left" vertical="center" wrapText="1"/>
    </xf>
    <xf numFmtId="0" fontId="17" fillId="0" borderId="78" xfId="0" applyFont="1" applyBorder="1" applyAlignment="1">
      <alignment horizontal="left" vertical="center" wrapText="1"/>
    </xf>
    <xf numFmtId="0" fontId="9" fillId="0" borderId="72" xfId="0" applyFont="1" applyBorder="1" applyAlignment="1">
      <alignment horizontal="left" vertical="top" wrapText="1"/>
    </xf>
    <xf numFmtId="0" fontId="9" fillId="0" borderId="69" xfId="0" applyFont="1" applyBorder="1" applyAlignment="1">
      <alignment horizontal="left" vertical="top" wrapText="1"/>
    </xf>
    <xf numFmtId="0" fontId="9" fillId="0" borderId="73" xfId="0" applyFont="1" applyBorder="1" applyAlignment="1">
      <alignment horizontal="left" vertical="top" wrapText="1"/>
    </xf>
    <xf numFmtId="0" fontId="9" fillId="0" borderId="74" xfId="0" applyFont="1" applyBorder="1" applyAlignment="1">
      <alignment horizontal="left" vertical="top" wrapText="1"/>
    </xf>
    <xf numFmtId="0" fontId="9" fillId="0" borderId="0" xfId="0" applyFont="1" applyBorder="1" applyAlignment="1">
      <alignment horizontal="left" vertical="top" wrapText="1"/>
    </xf>
    <xf numFmtId="0" fontId="9" fillId="0" borderId="75" xfId="0" applyFont="1" applyBorder="1" applyAlignment="1">
      <alignment horizontal="left" vertical="top" wrapText="1"/>
    </xf>
    <xf numFmtId="0" fontId="9" fillId="0" borderId="76" xfId="0" applyFont="1" applyBorder="1" applyAlignment="1">
      <alignment horizontal="left" vertical="top" wrapText="1"/>
    </xf>
    <xf numFmtId="0" fontId="9" fillId="0" borderId="77" xfId="0" applyFont="1" applyBorder="1" applyAlignment="1">
      <alignment horizontal="left" vertical="top" wrapText="1"/>
    </xf>
    <xf numFmtId="0" fontId="9" fillId="0" borderId="78" xfId="0" applyFont="1" applyBorder="1" applyAlignment="1">
      <alignment horizontal="left" vertical="top" wrapText="1"/>
    </xf>
    <xf numFmtId="0" fontId="9" fillId="0" borderId="35" xfId="0" applyFont="1" applyBorder="1" applyAlignment="1">
      <alignment horizontal="center" vertical="center" wrapText="1" shrinkToFit="1"/>
    </xf>
    <xf numFmtId="0" fontId="9" fillId="0" borderId="36" xfId="0" applyFont="1" applyBorder="1" applyAlignment="1">
      <alignment horizontal="center" vertical="center" wrapText="1" shrinkToFit="1"/>
    </xf>
    <xf numFmtId="0" fontId="2" fillId="32" borderId="17" xfId="0" applyFont="1" applyFill="1" applyBorder="1" applyAlignment="1">
      <alignment horizontal="center" vertical="center" wrapText="1" shrinkToFit="1"/>
    </xf>
    <xf numFmtId="0" fontId="0" fillId="0" borderId="2" xfId="0" applyBorder="1" applyAlignment="1">
      <alignment wrapText="1"/>
    </xf>
    <xf numFmtId="0" fontId="0" fillId="65" borderId="2" xfId="0" applyFill="1" applyBorder="1" applyAlignment="1">
      <alignment horizontal="center" vertical="center" wrapText="1"/>
    </xf>
    <xf numFmtId="0" fontId="8" fillId="0" borderId="0" xfId="0" applyFont="1" applyAlignment="1">
      <alignment horizontal="center" vertical="center" wrapText="1"/>
    </xf>
    <xf numFmtId="0" fontId="0" fillId="0" borderId="0" xfId="0"/>
    <xf numFmtId="0" fontId="5" fillId="0" borderId="0" xfId="0" applyFont="1" applyBorder="1" applyAlignment="1">
      <alignment wrapText="1"/>
    </xf>
  </cellXfs>
  <cellStyles count="151">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5x indented GHG Textfiels" xfId="25"/>
    <cellStyle name="60% - Accent1" xfId="26" builtinId="32" customBuiltin="1"/>
    <cellStyle name="60% - Accent1 2" xfId="27"/>
    <cellStyle name="60% - Accent2" xfId="28" builtinId="36" customBuiltin="1"/>
    <cellStyle name="60% - Accent2 2" xfId="29"/>
    <cellStyle name="60% - Accent3" xfId="30" builtinId="40" customBuiltin="1"/>
    <cellStyle name="60% - Accent3 2" xfId="31"/>
    <cellStyle name="60% - Accent4" xfId="32" builtinId="44" customBuiltin="1"/>
    <cellStyle name="60% - Accent4 2" xfId="33"/>
    <cellStyle name="60% - Accent5" xfId="34" builtinId="48" customBuiltin="1"/>
    <cellStyle name="60% - Accent5 2" xfId="35"/>
    <cellStyle name="60% - Accent6" xfId="36" builtinId="52" customBuiltin="1"/>
    <cellStyle name="60% - Accent6 2" xfId="37"/>
    <cellStyle name="Accent1" xfId="38" builtinId="29" customBuiltin="1"/>
    <cellStyle name="Accent1 2" xfId="39"/>
    <cellStyle name="Accent2" xfId="40" builtinId="33" customBuiltin="1"/>
    <cellStyle name="Accent2 2" xfId="41"/>
    <cellStyle name="Accent3" xfId="42" builtinId="37" customBuiltin="1"/>
    <cellStyle name="Accent3 2" xfId="43"/>
    <cellStyle name="Accent4" xfId="44" builtinId="41" customBuiltin="1"/>
    <cellStyle name="Accent4 2" xfId="45"/>
    <cellStyle name="Accent5" xfId="46" builtinId="45" customBuiltin="1"/>
    <cellStyle name="Accent5 2" xfId="47"/>
    <cellStyle name="Accent6" xfId="48" builtinId="49" customBuiltin="1"/>
    <cellStyle name="Accent6 2" xfId="49"/>
    <cellStyle name="AggblueCels_1x" xfId="50"/>
    <cellStyle name="Bad" xfId="51" builtinId="27" customBuiltin="1"/>
    <cellStyle name="Bad 2" xfId="52"/>
    <cellStyle name="Bold GHG Numbers (0.00)" xfId="53"/>
    <cellStyle name="Bold GHG Numbers (0.00) 2" xfId="54"/>
    <cellStyle name="Calculation" xfId="55" builtinId="22" customBuiltin="1"/>
    <cellStyle name="Calculation 2" xfId="56"/>
    <cellStyle name="Check Cell" xfId="57" builtinId="23" customBuiltin="1"/>
    <cellStyle name="Check Cell 2" xfId="58"/>
    <cellStyle name="Comma 2" xfId="59"/>
    <cellStyle name="Comma 2 2" xfId="60"/>
    <cellStyle name="Comma 3" xfId="61"/>
    <cellStyle name="Comma 3 2" xfId="62"/>
    <cellStyle name="Comma 4" xfId="63"/>
    <cellStyle name="Comma 5" xfId="64"/>
    <cellStyle name="Currency 2" xfId="65"/>
    <cellStyle name="Currency 3" xfId="66"/>
    <cellStyle name="Data_Total" xfId="67"/>
    <cellStyle name="DONE" xfId="68"/>
    <cellStyle name="Euro" xfId="69"/>
    <cellStyle name="Explanatory Text" xfId="70" builtinId="53" customBuiltin="1"/>
    <cellStyle name="Explanatory Text 2" xfId="71"/>
    <cellStyle name="Good" xfId="72" builtinId="26" customBuiltin="1"/>
    <cellStyle name="Good 2" xfId="73"/>
    <cellStyle name="Heading" xfId="74"/>
    <cellStyle name="Heading 1" xfId="75" builtinId="16" customBuiltin="1"/>
    <cellStyle name="Heading 1 2" xfId="76"/>
    <cellStyle name="Heading 2" xfId="77" builtinId="17" customBuiltin="1"/>
    <cellStyle name="Heading 2 2" xfId="78"/>
    <cellStyle name="Heading 3" xfId="79" builtinId="18" customBuiltin="1"/>
    <cellStyle name="Heading 3 2" xfId="80"/>
    <cellStyle name="Heading 4" xfId="81" builtinId="19" customBuiltin="1"/>
    <cellStyle name="Heading 4 2" xfId="82"/>
    <cellStyle name="Headings" xfId="83"/>
    <cellStyle name="Headings 2" xfId="84"/>
    <cellStyle name="Hyperlink" xfId="85" builtinId="8"/>
    <cellStyle name="Hyperlink 2" xfId="86"/>
    <cellStyle name="Hyperlink 3" xfId="87"/>
    <cellStyle name="Hyperlink 4" xfId="88"/>
    <cellStyle name="I'm here now" xfId="89"/>
    <cellStyle name="Input" xfId="90" builtinId="20" customBuiltin="1"/>
    <cellStyle name="Input 2" xfId="91"/>
    <cellStyle name="InputCells12_BBorder_CRFReport-template" xfId="92"/>
    <cellStyle name="Later" xfId="93"/>
    <cellStyle name="Linked Cell" xfId="94" builtinId="24" customBuiltin="1"/>
    <cellStyle name="Linked Cell 2" xfId="95"/>
    <cellStyle name="Manual" xfId="96"/>
    <cellStyle name="Neutral" xfId="97" builtinId="28" customBuiltin="1"/>
    <cellStyle name="Neutral 2" xfId="98"/>
    <cellStyle name="Normal" xfId="0" builtinId="0"/>
    <cellStyle name="Normal 10" xfId="99"/>
    <cellStyle name="Normal 2" xfId="100"/>
    <cellStyle name="Normal 2 2" xfId="101"/>
    <cellStyle name="Normal 2 2 2" xfId="102"/>
    <cellStyle name="Normal 2 3" xfId="103"/>
    <cellStyle name="Normal 2_23D" xfId="104"/>
    <cellStyle name="Normal 3" xfId="105"/>
    <cellStyle name="Normal 3 2" xfId="106"/>
    <cellStyle name="Normal 4" xfId="107"/>
    <cellStyle name="Normal 4 2" xfId="108"/>
    <cellStyle name="Normal 5" xfId="109"/>
    <cellStyle name="Normal 6" xfId="110"/>
    <cellStyle name="Normal 7" xfId="111"/>
    <cellStyle name="Normal 8" xfId="112"/>
    <cellStyle name="Normal 9" xfId="113"/>
    <cellStyle name="Normal GHG-Shade" xfId="114"/>
    <cellStyle name="Normal_23D" xfId="115"/>
    <cellStyle name="Normal_24D" xfId="116"/>
    <cellStyle name="Normal_25D" xfId="117"/>
    <cellStyle name="Note" xfId="118" builtinId="10" customBuiltin="1"/>
    <cellStyle name="Note 2" xfId="119"/>
    <cellStyle name="Output" xfId="120" builtinId="21" customBuiltin="1"/>
    <cellStyle name="Output 2" xfId="121"/>
    <cellStyle name="Percent" xfId="122" builtinId="5"/>
    <cellStyle name="Percent 2" xfId="123"/>
    <cellStyle name="Percent 3" xfId="124"/>
    <cellStyle name="Percent 4" xfId="125"/>
    <cellStyle name="Percent 5" xfId="126"/>
    <cellStyle name="Publication_style" xfId="127"/>
    <cellStyle name="Refdb standard" xfId="128"/>
    <cellStyle name="Refdb standard 2" xfId="129"/>
    <cellStyle name="Row_CategoryHeadings" xfId="130"/>
    <cellStyle name="Row_Headings" xfId="131"/>
    <cellStyle name="Row_Headings_7D" xfId="132"/>
    <cellStyle name="Rowcount" xfId="133"/>
    <cellStyle name="Shade" xfId="134"/>
    <cellStyle name="Source" xfId="135"/>
    <cellStyle name="Source 2" xfId="136"/>
    <cellStyle name="SPSS" xfId="137"/>
    <cellStyle name="Syntax" xfId="138"/>
    <cellStyle name="Table_Name" xfId="139"/>
    <cellStyle name="Tabref" xfId="140"/>
    <cellStyle name="Title" xfId="141" builtinId="15" customBuiltin="1"/>
    <cellStyle name="Title 2" xfId="142"/>
    <cellStyle name="Total" xfId="143" builtinId="25" customBuiltin="1"/>
    <cellStyle name="Total 2" xfId="144"/>
    <cellStyle name="TSQL" xfId="145"/>
    <cellStyle name="Warning Text" xfId="146" builtinId="11" customBuiltin="1"/>
    <cellStyle name="Warning Text 2" xfId="147"/>
    <cellStyle name="Warnings" xfId="148"/>
    <cellStyle name="Warnings 2" xfId="149"/>
    <cellStyle name="Обычный_2++_CRFReport-template" xfId="150"/>
  </cellStyles>
  <dxfs count="516">
    <dxf>
      <numFmt numFmtId="169" formatCode="0.0"/>
    </dxf>
    <dxf>
      <font>
        <b val="0"/>
        <i val="0"/>
        <strike val="0"/>
        <condense val="0"/>
        <extend val="0"/>
        <outline val="0"/>
        <shadow val="0"/>
        <u val="none"/>
        <vertAlign val="baseline"/>
        <sz val="11"/>
        <color indexed="8"/>
        <name val="Calibri"/>
        <scheme val="none"/>
      </font>
      <numFmt numFmtId="169" formatCode="0.0"/>
      <fill>
        <patternFill patternType="none">
          <fgColor indexed="64"/>
          <bgColor indexed="65"/>
        </patternFill>
      </fill>
    </dxf>
    <dxf>
      <fill>
        <patternFill patternType="none">
          <fgColor indexed="64"/>
          <bgColor indexed="65"/>
        </patternFill>
      </fill>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font>
        <b val="0"/>
        <i val="0"/>
        <strike val="0"/>
        <condense val="0"/>
        <extend val="0"/>
        <outline val="0"/>
        <shadow val="0"/>
        <u val="none"/>
        <vertAlign val="baseline"/>
        <sz val="11"/>
        <color indexed="8"/>
        <name val="Calibri"/>
        <scheme val="none"/>
      </font>
      <numFmt numFmtId="169" formatCode="0.0"/>
      <fill>
        <patternFill patternType="none">
          <fgColor indexed="64"/>
          <bgColor indexed="65"/>
        </patternFill>
      </fill>
    </dxf>
    <dxf>
      <fill>
        <patternFill patternType="none">
          <fgColor indexed="64"/>
          <bgColor indexed="65"/>
        </patternFill>
      </fill>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font>
        <b val="0"/>
        <i val="0"/>
        <strike val="0"/>
        <condense val="0"/>
        <extend val="0"/>
        <outline val="0"/>
        <shadow val="0"/>
        <u val="none"/>
        <vertAlign val="baseline"/>
        <sz val="11"/>
        <color indexed="8"/>
        <name val="Calibri"/>
        <scheme val="none"/>
      </font>
      <numFmt numFmtId="169" formatCode="0.0"/>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font>
        <b/>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numFmt numFmtId="191" formatCode="_-* #,##0_-;\-* #,##0_-;_-* &quot;-&quot;??_-;_-@_-"/>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scheme val="none"/>
      </font>
      <numFmt numFmtId="191" formatCode="_-* #,##0_-;\-* #,##0_-;_-* &quot;-&quot;??_-;_-@_-"/>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font>
        <b/>
        <i val="0"/>
        <strike val="0"/>
        <condense val="0"/>
        <extend val="0"/>
        <outline val="0"/>
        <shadow val="0"/>
        <u val="none"/>
        <vertAlign val="baseline"/>
        <sz val="10"/>
        <color auto="1"/>
        <name val="Arial"/>
        <scheme val="none"/>
      </font>
    </dxf>
    <dxf>
      <numFmt numFmtId="2" formatCode="0.00"/>
    </dxf>
    <dxf>
      <font>
        <b/>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border diagonalUp="0" diagonalDown="0" outline="0">
        <left/>
        <right/>
        <top/>
        <bottom/>
      </border>
    </dxf>
    <dxf>
      <numFmt numFmtId="19" formatCode="dd/mm/yyyy"/>
    </dxf>
    <dxf>
      <font>
        <b/>
        <i val="0"/>
        <strike val="0"/>
        <condense val="0"/>
        <extend val="0"/>
        <outline val="0"/>
        <shadow val="0"/>
        <u val="none"/>
        <vertAlign val="baseline"/>
        <sz val="10"/>
        <color auto="1"/>
        <name val="Arial"/>
        <scheme val="none"/>
      </font>
    </dxf>
    <dxf>
      <numFmt numFmtId="170" formatCode="0.0%"/>
    </dxf>
    <dxf>
      <font>
        <b/>
        <i val="0"/>
        <strike val="0"/>
        <condense val="0"/>
        <extend val="0"/>
        <outline val="0"/>
        <shadow val="0"/>
        <u val="none"/>
        <vertAlign val="baseline"/>
        <sz val="10"/>
        <color auto="1"/>
        <name val="Arial"/>
        <scheme val="none"/>
      </font>
    </dxf>
    <dxf>
      <numFmt numFmtId="169" formatCode="0.0"/>
    </dxf>
    <dxf>
      <font>
        <b/>
        <i val="0"/>
        <strike val="0"/>
        <condense val="0"/>
        <extend val="0"/>
        <outline val="0"/>
        <shadow val="0"/>
        <u val="none"/>
        <vertAlign val="baseline"/>
        <sz val="10"/>
        <color auto="1"/>
        <name val="Arial"/>
        <scheme val="none"/>
      </font>
    </dxf>
    <dxf>
      <numFmt numFmtId="170" formatCode="0.0%"/>
      <alignment horizontal="right" vertical="center" textRotation="0" wrapText="0" indent="0" justifyLastLine="0" shrinkToFit="0" readingOrder="0"/>
    </dxf>
    <dxf>
      <font>
        <b/>
        <i val="0"/>
        <strike val="0"/>
        <condense val="0"/>
        <extend val="0"/>
        <outline val="0"/>
        <shadow val="0"/>
        <u val="none"/>
        <vertAlign val="baseline"/>
        <sz val="10"/>
        <color auto="1"/>
        <name val="Arial"/>
        <scheme val="none"/>
      </font>
    </dxf>
    <dxf>
      <numFmt numFmtId="170" formatCode="0.0%"/>
      <alignment horizontal="right" vertical="center" textRotation="0" wrapText="0" indent="0" justifyLastLine="0" shrinkToFit="0" readingOrder="0"/>
    </dxf>
    <dxf>
      <font>
        <b/>
        <i val="0"/>
        <strike val="0"/>
        <condense val="0"/>
        <extend val="0"/>
        <outline val="0"/>
        <shadow val="0"/>
        <u val="none"/>
        <vertAlign val="baseline"/>
        <sz val="10"/>
        <color auto="1"/>
        <name val="Arial"/>
        <scheme val="none"/>
      </font>
    </dxf>
    <dxf>
      <numFmt numFmtId="170" formatCode="0.0%"/>
      <alignment horizontal="right" vertical="center" textRotation="0" wrapText="0" relativeIndent="0" justifyLastLine="0" shrinkToFit="0" readingOrder="0"/>
    </dxf>
    <dxf>
      <font>
        <b/>
        <i val="0"/>
        <strike val="0"/>
        <condense val="0"/>
        <extend val="0"/>
        <outline val="0"/>
        <shadow val="0"/>
        <u val="none"/>
        <vertAlign val="baseline"/>
        <sz val="10"/>
        <color auto="1"/>
        <name val="Arial"/>
        <scheme val="none"/>
      </font>
    </dxf>
    <dxf>
      <numFmt numFmtId="170" formatCode="0.0%"/>
      <alignment horizontal="right" vertical="center" textRotation="0" wrapText="0" indent="0" justifyLastLine="0" shrinkToFit="0" readingOrder="0"/>
    </dxf>
    <dxf>
      <font>
        <b/>
        <i val="0"/>
        <strike val="0"/>
        <condense val="0"/>
        <extend val="0"/>
        <outline val="0"/>
        <shadow val="0"/>
        <u val="none"/>
        <vertAlign val="baseline"/>
        <sz val="10"/>
        <color auto="1"/>
        <name val="Arial"/>
        <scheme val="none"/>
      </font>
    </dxf>
    <dxf>
      <numFmt numFmtId="170" formatCode="0.0%"/>
    </dxf>
    <dxf>
      <font>
        <b/>
        <i val="0"/>
        <strike val="0"/>
        <condense val="0"/>
        <extend val="0"/>
        <outline val="0"/>
        <shadow val="0"/>
        <u val="none"/>
        <vertAlign val="baseline"/>
        <sz val="10"/>
        <color auto="1"/>
        <name val="Arial"/>
        <scheme val="none"/>
      </font>
    </dxf>
    <dxf>
      <numFmt numFmtId="170" formatCode="0.0%"/>
      <alignment horizontal="right" vertical="center" textRotation="0" wrapText="0" indent="0" justifyLastLine="0" shrinkToFit="0" readingOrder="0"/>
    </dxf>
    <dxf>
      <font>
        <b/>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numFmt numFmtId="170" formatCode="0.0%"/>
      <fill>
        <patternFill patternType="none">
          <fgColor indexed="64"/>
          <bgColor indexed="65"/>
        </patternFill>
      </fill>
      <alignment horizontal="right" vertical="top" textRotation="0" wrapText="0" indent="0" justifyLastLine="0" shrinkToFit="0" readingOrder="0"/>
      <protection locked="0" hidden="0"/>
    </dxf>
    <dxf>
      <font>
        <b/>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8"/>
        <color auto="1"/>
        <name val="Arial"/>
        <scheme val="none"/>
      </font>
      <numFmt numFmtId="14" formatCode="0.00%"/>
      <fill>
        <patternFill patternType="none">
          <fgColor indexed="64"/>
          <bgColor indexed="65"/>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numFmt numFmtId="3" formatCode="#,##0"/>
      <alignment horizontal="general" vertical="top" textRotation="0" wrapText="0" indent="0" justifyLastLine="0" shrinkToFit="0" readingOrder="0"/>
      <protection locked="0" hidden="0"/>
    </dxf>
    <dxf>
      <font>
        <b val="0"/>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numFmt numFmtId="170" formatCode="0.0%"/>
      <alignment horizontal="right" vertical="center" textRotation="0" wrapText="0" indent="0" justifyLastLine="0" shrinkToFit="0" readingOrder="0"/>
    </dxf>
    <dxf>
      <font>
        <b val="0"/>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dxf>
    <dxf>
      <numFmt numFmtId="170" formatCode="0.0%"/>
      <alignment horizontal="right" vertical="center" textRotation="0" wrapText="0" indent="0" justifyLastLine="0" shrinkToFit="0" readingOrder="0"/>
    </dxf>
    <dxf>
      <alignment horizontal="center" vertical="center" textRotation="0" wrapText="1" indent="0" justifyLastLine="0" shrinkToFit="0" readingOrder="0"/>
    </dxf>
    <dxf>
      <font>
        <b/>
        <i val="0"/>
        <strike val="0"/>
        <condense val="0"/>
        <extend val="0"/>
        <outline val="0"/>
        <shadow val="0"/>
        <u val="none"/>
        <vertAlign val="baseline"/>
        <sz val="10"/>
        <color auto="1"/>
        <name val="Arial"/>
        <scheme val="none"/>
      </font>
    </dxf>
    <dxf>
      <numFmt numFmtId="170" formatCode="0.0%"/>
      <alignment horizontal="right" vertical="center" textRotation="0" wrapText="0" indent="0" justifyLastLine="0" shrinkToFit="0" readingOrder="0"/>
    </dxf>
    <dxf>
      <font>
        <b/>
        <i val="0"/>
        <strike val="0"/>
        <condense val="0"/>
        <extend val="0"/>
        <outline val="0"/>
        <shadow val="0"/>
        <u val="none"/>
        <vertAlign val="baseline"/>
        <sz val="10"/>
        <color auto="1"/>
        <name val="Arial"/>
        <scheme val="none"/>
      </font>
    </dxf>
    <dxf>
      <numFmt numFmtId="170" formatCode="0.0%"/>
    </dxf>
    <dxf>
      <font>
        <b/>
        <i val="0"/>
        <strike val="0"/>
        <condense val="0"/>
        <extend val="0"/>
        <outline val="0"/>
        <shadow val="0"/>
        <u val="none"/>
        <vertAlign val="baseline"/>
        <sz val="10"/>
        <color auto="1"/>
        <name val="Arial"/>
        <scheme val="none"/>
      </font>
    </dxf>
    <dxf>
      <numFmt numFmtId="170" formatCode="0.0%"/>
    </dxf>
    <dxf>
      <alignment horizontal="left" vertical="center" textRotation="0" wrapText="0" indent="0" justifyLastLine="0" shrinkToFit="0" readingOrder="0"/>
    </dxf>
    <dxf>
      <font>
        <strike val="0"/>
        <outline val="0"/>
        <shadow val="0"/>
        <u val="none"/>
        <vertAlign val="baseline"/>
        <sz val="10"/>
        <name val="Arial"/>
        <scheme val="none"/>
      </font>
    </dxf>
    <dxf>
      <font>
        <b/>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indexed="8"/>
        <name val="Arial"/>
        <scheme val="none"/>
      </font>
      <numFmt numFmtId="168" formatCode="#,##0.0"/>
      <fill>
        <patternFill patternType="none">
          <fgColor indexed="64"/>
          <bgColor indexed="65"/>
        </patternFill>
      </fill>
      <alignment horizontal="right" vertical="bottom" textRotation="0" wrapText="0" indent="0" justifyLastLine="0" shrinkToFit="0" readingOrder="0"/>
    </dxf>
    <dxf>
      <font>
        <strike val="0"/>
        <outline val="0"/>
        <shadow val="0"/>
        <u val="none"/>
        <vertAlign val="baseline"/>
        <sz val="10"/>
        <name val="Arial"/>
        <scheme val="none"/>
      </font>
    </dxf>
    <dxf>
      <font>
        <strike val="0"/>
        <outline val="0"/>
        <shadow val="0"/>
        <u val="none"/>
        <vertAlign val="baseline"/>
        <sz val="10"/>
        <name val="Arial"/>
        <scheme val="none"/>
      </font>
    </dxf>
    <dxf>
      <border outline="0">
        <bottom style="thin">
          <color indexed="64"/>
        </bottom>
      </border>
    </dxf>
    <dxf>
      <fill>
        <patternFill patternType="none">
          <fgColor indexed="64"/>
          <bgColor indexed="65"/>
        </patternFill>
      </fill>
    </dxf>
    <dxf>
      <font>
        <b/>
        <i val="0"/>
        <strike val="0"/>
        <condense val="0"/>
        <extend val="0"/>
        <outline val="0"/>
        <shadow val="0"/>
        <u val="none"/>
        <vertAlign val="baseline"/>
        <sz val="10"/>
        <color auto="1"/>
        <name val="Arial"/>
        <scheme val="none"/>
      </font>
      <fill>
        <patternFill patternType="none">
          <fgColor indexed="64"/>
          <bgColor indexed="65"/>
        </patternFill>
      </fill>
    </dxf>
    <dxf>
      <numFmt numFmtId="170" formatCode="0.0%"/>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ont>
        <b/>
        <i val="0"/>
        <condense val="0"/>
        <extend val="0"/>
      </font>
    </dxf>
    <dxf>
      <font>
        <b/>
        <i val="0"/>
        <strike val="0"/>
        <condense val="0"/>
        <extend val="0"/>
        <color indexed="10"/>
      </font>
    </dxf>
    <dxf>
      <font>
        <b/>
        <i val="0"/>
        <strike val="0"/>
        <condense val="0"/>
        <extend val="0"/>
        <color indexed="57"/>
      </font>
    </dxf>
    <dxf>
      <alignment horizontal="left" readingOrder="0"/>
    </dxf>
    <dxf>
      <border>
        <left style="thin">
          <color indexed="64"/>
        </left>
        <right style="thin">
          <color indexed="64"/>
        </right>
        <top style="thin">
          <color indexed="64"/>
        </top>
        <bottom style="thin">
          <color indexed="64"/>
        </bottom>
      </border>
    </dxf>
    <dxf>
      <fill>
        <patternFill patternType="solid">
          <bgColor indexed="50"/>
        </patternFill>
      </fill>
    </dxf>
    <dxf>
      <border>
        <left style="thin">
          <color indexed="64"/>
        </left>
        <right style="thin">
          <color indexed="64"/>
        </right>
        <top style="thin">
          <color indexed="64"/>
        </top>
      </border>
    </dxf>
    <dxf>
      <border>
        <left/>
        <right/>
        <top/>
        <bottom/>
      </border>
    </dxf>
    <dxf>
      <alignment wrapText="1" readingOrder="0"/>
    </dxf>
    <dxf>
      <alignment vertical="center" readingOrder="0"/>
    </dxf>
    <dxf>
      <alignment vertical="center" readingOrder="0"/>
    </dxf>
    <dxf>
      <alignment vertical="center" readingOrder="0"/>
    </dxf>
    <dxf>
      <numFmt numFmtId="169" formatCode="0.0"/>
    </dxf>
    <dxf>
      <alignment horizontal="left" readingOrder="0"/>
    </dxf>
    <dxf>
      <border>
        <left style="thin">
          <color indexed="64"/>
        </left>
        <right style="thin">
          <color indexed="64"/>
        </right>
        <top style="thin">
          <color indexed="64"/>
        </top>
        <bottom style="thin">
          <color indexed="64"/>
        </bottom>
      </border>
    </dxf>
    <dxf>
      <fill>
        <patternFill patternType="solid">
          <bgColor indexed="50"/>
        </patternFill>
      </fill>
    </dxf>
    <dxf>
      <alignment vertical="center" readingOrder="0"/>
    </dxf>
    <dxf>
      <border>
        <right style="thin">
          <color indexed="64"/>
        </right>
      </border>
    </dxf>
    <dxf>
      <border>
        <left/>
        <right/>
        <top/>
        <bottom/>
      </border>
    </dxf>
    <dxf>
      <border>
        <left style="thin">
          <color indexed="64"/>
        </left>
        <right style="thin">
          <color indexed="64"/>
        </right>
        <top style="thin">
          <color indexed="64"/>
        </top>
        <bottom style="thin">
          <color indexed="64"/>
        </bottom>
      </border>
    </dxf>
    <dxf>
      <alignment horizontal="center" vertical="center" wrapText="1" readingOrder="0"/>
    </dxf>
    <dxf>
      <alignment horizontal="center" vertical="center" wrapText="1" readingOrder="0"/>
    </dxf>
    <dxf>
      <alignment horizontal="center" vertical="center" wrapText="1" readingOrder="0"/>
    </dxf>
    <dxf>
      <numFmt numFmtId="169" formatCode="0.0"/>
    </dxf>
    <dxf>
      <alignment horizontal="right" readingOrder="0"/>
    </dxf>
    <dxf>
      <alignment horizontal="left" readingOrder="0"/>
    </dxf>
    <dxf>
      <fill>
        <patternFill patternType="solid">
          <bgColor indexed="50"/>
        </patternFill>
      </fill>
    </dxf>
    <dxf>
      <fill>
        <patternFill patternType="none"/>
      </fill>
    </dxf>
    <dxf>
      <alignment vertical="center" readingOrder="0"/>
    </dxf>
    <dxf>
      <border>
        <left style="thin">
          <color indexed="64"/>
        </left>
        <right style="thin">
          <color indexed="64"/>
        </right>
        <top style="thin">
          <color indexed="64"/>
        </top>
        <bottom style="thin">
          <color indexed="64"/>
        </bottom>
      </border>
    </dxf>
    <dxf>
      <fill>
        <patternFill patternType="solid">
          <bgColor indexed="50"/>
        </patternFill>
      </fill>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left/>
        <right/>
        <top/>
        <bottom/>
      </border>
    </dxf>
    <dxf>
      <alignment vertical="center" readingOrder="0"/>
    </dxf>
    <dxf>
      <alignment vertical="center" wrapText="1" readingOrder="0"/>
    </dxf>
    <dxf>
      <numFmt numFmtId="169" formatCode="0.0"/>
    </dxf>
    <dxf>
      <alignment horizontal="right" readingOrder="0"/>
    </dxf>
    <dxf>
      <font>
        <b/>
      </font>
    </dxf>
    <dxf>
      <fill>
        <patternFill patternType="solid">
          <bgColor rgb="FF99CC00"/>
        </patternFill>
      </fill>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patternType="solid">
          <bgColor indexed="50"/>
        </patternFill>
      </fill>
    </dxf>
    <dxf>
      <border>
        <left/>
        <right/>
        <top/>
        <bottom/>
      </border>
    </dxf>
    <dxf>
      <alignment horizontal="center" vertical="center" readingOrder="0"/>
    </dxf>
    <dxf>
      <alignment horizontal="center" readingOrder="0"/>
    </dxf>
    <dxf>
      <fill>
        <patternFill patternType="solid">
          <bgColor indexed="50"/>
        </patternFill>
      </fill>
    </dxf>
    <dxf>
      <font>
        <b/>
      </font>
    </dxf>
    <dxf>
      <numFmt numFmtId="3" formatCode="#,##0"/>
    </dxf>
    <dxf>
      <alignment horizontal="right" readingOrder="0"/>
    </dxf>
    <dxf>
      <fill>
        <patternFill patternType="solid">
          <bgColor indexed="50"/>
        </patternFill>
      </fill>
    </dxf>
    <dxf>
      <border>
        <left style="thin">
          <color indexed="64"/>
        </left>
        <right style="thin">
          <color indexed="64"/>
        </right>
        <top style="thin">
          <color indexed="64"/>
        </top>
        <bottom style="thin">
          <color indexed="64"/>
        </bottom>
      </border>
    </dxf>
    <dxf>
      <alignment vertical="center" readingOrder="0"/>
    </dxf>
    <dxf>
      <border>
        <left style="thin">
          <color indexed="64"/>
        </left>
        <top style="thin">
          <color indexed="64"/>
        </top>
        <bottom style="thin">
          <color indexed="64"/>
        </bottom>
      </border>
    </dxf>
    <dxf>
      <border>
        <left style="thin">
          <color indexed="64"/>
        </left>
        <right style="thin">
          <color indexed="64"/>
        </right>
        <top style="thin">
          <color indexed="64"/>
        </top>
      </border>
    </dxf>
    <dxf>
      <border>
        <left/>
        <right/>
        <top/>
        <bottom/>
      </border>
    </dxf>
    <dxf>
      <alignment horizontal="center" readingOrder="0"/>
    </dxf>
    <dxf>
      <alignment horizontal="center" vertical="center" readingOrder="0"/>
    </dxf>
    <dxf>
      <alignment horizontal="center" vertical="center" readingOrder="0"/>
    </dxf>
    <dxf>
      <alignment wrapText="1" readingOrder="0"/>
    </dxf>
    <dxf>
      <numFmt numFmtId="2" formatCode="0.00"/>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numFmt numFmtId="19" formatCode="dd/mm/yyyy"/>
    </dxf>
    <dxf>
      <numFmt numFmtId="19" formatCode="dd/mm/yyyy"/>
    </dxf>
    <dxf>
      <numFmt numFmtId="19" formatCode="dd/mm/yyyy"/>
    </dxf>
    <dxf>
      <numFmt numFmtId="19" formatCode="dd/mm/yyyy"/>
    </dxf>
    <dxf>
      <numFmt numFmtId="19" formatCode="dd/mm/yyyy"/>
    </dxf>
    <dxf>
      <fill>
        <patternFill patternType="solid">
          <bgColor indexed="50"/>
        </patternFill>
      </fill>
    </dxf>
    <dxf>
      <alignment vertical="center" readingOrder="0"/>
    </dxf>
    <dxf>
      <border>
        <left style="thin">
          <color indexed="64"/>
        </left>
        <top style="thin">
          <color indexed="64"/>
        </top>
        <bottom style="thin">
          <color indexed="64"/>
        </bottom>
      </border>
    </dxf>
    <dxf>
      <border>
        <left style="thin">
          <color indexed="64"/>
        </left>
        <right style="thin">
          <color indexed="64"/>
        </right>
        <top style="thin">
          <color indexed="64"/>
        </top>
      </border>
    </dxf>
    <dxf>
      <border>
        <left style="thin">
          <color indexed="64"/>
        </left>
        <right style="thin">
          <color indexed="64"/>
        </right>
        <top style="thin">
          <color indexed="64"/>
        </top>
        <bottom style="thin">
          <color indexed="64"/>
        </bottom>
      </border>
    </dxf>
    <dxf>
      <border>
        <left/>
        <right/>
        <top/>
        <bottom/>
      </border>
    </dxf>
    <dxf>
      <numFmt numFmtId="189" formatCode="&quot;£&quot;#,##0"/>
    </dxf>
    <dxf>
      <alignment horizontal="right" readingOrder="0"/>
    </dxf>
    <dxf>
      <border>
        <left style="thin">
          <color indexed="64"/>
        </left>
        <right style="thin">
          <color indexed="64"/>
        </right>
        <top style="thin">
          <color indexed="64"/>
        </top>
        <bottom style="thin">
          <color indexed="64"/>
        </bottom>
      </border>
    </dxf>
    <dxf>
      <alignment vertical="center" readingOrder="0"/>
    </dxf>
    <dxf>
      <numFmt numFmtId="170" formatCode="0.0%"/>
    </dxf>
    <dxf>
      <alignment horizontal="left" readingOrder="0"/>
    </dxf>
    <dxf>
      <fill>
        <patternFill patternType="solid">
          <bgColor indexed="50"/>
        </patternFill>
      </fill>
    </dxf>
    <dxf>
      <fill>
        <patternFill patternType="none"/>
      </fill>
    </dxf>
    <dxf>
      <fill>
        <patternFill patternType="solid">
          <bgColor indexed="50"/>
        </patternFill>
      </fill>
    </dxf>
    <dxf>
      <alignment vertical="center" readingOrder="0"/>
    </dxf>
    <dxf>
      <border>
        <left style="thin">
          <color indexed="64"/>
        </left>
        <right style="thin">
          <color indexed="64"/>
        </right>
        <top style="thin">
          <color indexed="64"/>
        </top>
      </border>
    </dxf>
    <dxf>
      <border>
        <left style="thin">
          <color indexed="64"/>
        </left>
        <right style="thin">
          <color indexed="64"/>
        </right>
        <top style="thin">
          <color indexed="64"/>
        </top>
        <bottom style="thin">
          <color indexed="64"/>
        </bottom>
      </border>
    </dxf>
    <dxf>
      <border>
        <left/>
        <right/>
        <top/>
        <bottom/>
      </border>
    </dxf>
    <dxf>
      <alignment vertical="center" wrapText="1" readingOrder="0"/>
    </dxf>
    <dxf>
      <alignment horizontal="right" readingOrder="0"/>
    </dxf>
    <dxf>
      <alignment vertical="center" readingOrder="0"/>
    </dxf>
    <dxf>
      <alignment horizontal="left" readingOrder="0"/>
    </dxf>
    <dxf>
      <alignment vertical="center" readingOrder="0"/>
    </dxf>
    <dxf>
      <border>
        <left style="thin">
          <color indexed="64"/>
        </left>
        <right style="thin">
          <color indexed="64"/>
        </right>
        <top style="thin">
          <color indexed="64"/>
        </top>
        <bottom style="thin">
          <color indexed="64"/>
        </bottom>
      </border>
    </dxf>
    <dxf>
      <alignment vertical="center" wrapText="1" readingOrder="0"/>
    </dxf>
    <dxf>
      <fill>
        <patternFill patternType="solid">
          <bgColor indexed="50"/>
        </patternFill>
      </fill>
    </dxf>
    <dxf>
      <alignment horizontal="center" vertical="center" readingOrder="0"/>
    </dxf>
    <dxf>
      <border>
        <left style="thin">
          <color indexed="64"/>
        </left>
        <right style="thin">
          <color indexed="64"/>
        </right>
        <top style="thin">
          <color indexed="64"/>
        </top>
      </border>
    </dxf>
    <dxf>
      <border>
        <left/>
        <right/>
        <top/>
        <bottom/>
      </border>
    </dxf>
    <dxf>
      <fill>
        <patternFill patternType="solid">
          <bgColor indexed="50"/>
        </patternFill>
      </fill>
    </dxf>
    <dxf>
      <font>
        <b/>
      </font>
    </dxf>
    <dxf>
      <alignment horizontal="center" vertical="center" wrapText="1" readingOrder="0"/>
    </dxf>
    <dxf>
      <fill>
        <patternFill patternType="solid">
          <bgColor indexed="50"/>
        </patternFill>
      </fill>
    </dxf>
    <dxf>
      <font>
        <b/>
      </font>
    </dxf>
    <dxf>
      <alignment horizontal="center" vertical="center" wrapText="1" readingOrder="0"/>
    </dxf>
    <dxf>
      <fill>
        <patternFill patternType="solid">
          <bgColor indexed="50"/>
        </patternFill>
      </fill>
    </dxf>
    <dxf>
      <font>
        <b/>
      </font>
    </dxf>
    <dxf>
      <alignment horizontal="center" vertical="center" wrapText="1" readingOrder="0"/>
    </dxf>
    <dxf>
      <fill>
        <patternFill patternType="solid">
          <bgColor indexed="50"/>
        </patternFill>
      </fill>
    </dxf>
    <dxf>
      <font>
        <b/>
      </font>
    </dxf>
    <dxf>
      <alignment horizontal="center" vertical="center" wrapText="1" readingOrder="0"/>
    </dxf>
    <dxf>
      <numFmt numFmtId="169" formatCode="0.0"/>
    </dxf>
    <dxf>
      <numFmt numFmtId="170" formatCode="0.0%"/>
    </dxf>
    <dxf>
      <border>
        <left style="thin">
          <color indexed="64"/>
        </left>
        <right style="thin">
          <color indexed="64"/>
        </right>
        <top style="thin">
          <color indexed="64"/>
        </top>
        <bottom style="thin">
          <color indexed="64"/>
        </bottom>
      </border>
    </dxf>
    <dxf>
      <fill>
        <patternFill patternType="none"/>
      </fill>
    </dxf>
    <dxf>
      <fill>
        <patternFill patternType="solid">
          <bgColor indexed="50"/>
        </patternFill>
      </fill>
    </dxf>
    <dxf>
      <border>
        <right style="thin">
          <color indexed="64"/>
        </right>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top/>
        <bottom/>
      </border>
    </dxf>
    <dxf>
      <alignment vertical="center" readingOrder="0"/>
    </dxf>
    <dxf>
      <fill>
        <patternFill patternType="solid">
          <bgColor indexed="50"/>
        </patternFill>
      </fill>
    </dxf>
    <dxf>
      <alignment vertical="center" wrapText="1" readingOrder="0"/>
    </dxf>
    <dxf>
      <alignment vertical="center" wrapText="1" readingOrder="0"/>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numFmt numFmtId="170" formatCode="0.0%"/>
    </dxf>
    <dxf>
      <fill>
        <patternFill patternType="solid">
          <bgColor indexed="50"/>
        </patternFill>
      </fill>
    </dxf>
    <dxf>
      <alignment vertical="center" readingOrder="0"/>
    </dxf>
    <dxf>
      <border>
        <left style="thin">
          <color indexed="64"/>
        </left>
        <right style="thin">
          <color indexed="64"/>
        </right>
        <top style="thin">
          <color indexed="64"/>
        </top>
      </border>
    </dxf>
    <dxf>
      <border>
        <left style="thin">
          <color indexed="64"/>
        </left>
        <right style="thin">
          <color indexed="64"/>
        </right>
        <top style="thin">
          <color indexed="64"/>
        </top>
        <bottom style="thin">
          <color indexed="64"/>
        </bottom>
      </border>
    </dxf>
    <dxf>
      <border>
        <left/>
        <right/>
        <top/>
        <bottom/>
      </border>
    </dxf>
    <dxf>
      <alignment vertical="center" readingOrder="0"/>
    </dxf>
    <dxf>
      <alignment vertical="center" wrapText="1" readingOrder="0"/>
    </dxf>
    <dxf>
      <numFmt numFmtId="170" formatCode="0.0%"/>
    </dxf>
    <dxf>
      <border>
        <left style="thin">
          <color indexed="64"/>
        </left>
        <right style="thin">
          <color indexed="64"/>
        </right>
        <top style="thin">
          <color indexed="64"/>
        </top>
        <bottom style="thin">
          <color indexed="64"/>
        </bottom>
      </border>
    </dxf>
    <dxf>
      <alignment vertical="center" readingOrder="0"/>
    </dxf>
    <dxf>
      <fill>
        <patternFill patternType="solid">
          <bgColor indexed="50"/>
        </patternFill>
      </fill>
    </dxf>
    <dxf>
      <border>
        <right style="thin">
          <color indexed="64"/>
        </right>
        <bottom style="thin">
          <color indexed="64"/>
        </bottom>
      </border>
    </dxf>
    <dxf>
      <border>
        <left style="thin">
          <color indexed="64"/>
        </left>
        <right style="thin">
          <color indexed="64"/>
        </right>
        <top style="thin">
          <color indexed="64"/>
        </top>
      </border>
    </dxf>
    <dxf>
      <alignment vertical="center" readingOrder="0"/>
    </dxf>
    <dxf>
      <alignment vertical="center" readingOrder="0"/>
    </dxf>
    <dxf>
      <alignment wrapText="1" readingOrder="0"/>
    </dxf>
    <dxf>
      <alignment wrapText="1" readingOrder="0"/>
    </dxf>
    <dxf>
      <border>
        <left/>
        <right/>
        <top/>
        <bottom/>
      </border>
    </dxf>
    <dxf>
      <fill>
        <patternFill patternType="none"/>
      </fill>
    </dxf>
    <dxf>
      <fill>
        <patternFill patternType="solid">
          <bgColor indexed="50"/>
        </patternFill>
      </fill>
    </dxf>
    <dxf>
      <fill>
        <patternFill patternType="none">
          <bgColor indexed="65"/>
        </patternFill>
      </fill>
    </dxf>
    <dxf>
      <fill>
        <patternFill patternType="none">
          <bgColor indexed="65"/>
        </patternFill>
      </fill>
    </dxf>
    <dxf>
      <fill>
        <patternFill>
          <bgColor rgb="FF92D050"/>
        </patternFill>
      </fill>
    </dxf>
    <dxf>
      <fill>
        <patternFill patternType="solid">
          <bgColor rgb="FF92D050"/>
        </patternFill>
      </fill>
    </dxf>
    <dxf>
      <border>
        <left style="thin">
          <color indexed="64"/>
        </left>
        <right style="thin">
          <color indexed="64"/>
        </right>
        <top style="thin">
          <color indexed="64"/>
        </top>
        <bottom style="thin">
          <color indexed="64"/>
        </bottom>
      </border>
    </dxf>
    <dxf>
      <numFmt numFmtId="170" formatCode="0.0%"/>
    </dxf>
    <dxf>
      <fill>
        <patternFill patternType="solid">
          <bgColor indexed="50"/>
        </patternFill>
      </fill>
    </dxf>
    <dxf>
      <alignment vertical="center" readingOrder="0"/>
    </dxf>
    <dxf>
      <border>
        <left style="thin">
          <color indexed="64"/>
        </left>
        <right style="thin">
          <color indexed="64"/>
        </right>
        <top style="thin">
          <color indexed="64"/>
        </top>
        <bottom style="thin">
          <color indexed="64"/>
        </bottom>
      </border>
    </dxf>
    <dxf>
      <border>
        <left/>
        <right/>
        <top/>
        <bottom/>
      </border>
    </dxf>
    <dxf>
      <alignment vertical="center" readingOrder="0"/>
    </dxf>
    <dxf>
      <alignment vertical="center" wrapText="1" readingOrder="0"/>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border>
        <top style="thin">
          <color indexed="64"/>
        </top>
        <bottom style="thin">
          <color indexed="64"/>
        </bottom>
      </border>
    </dxf>
    <dxf>
      <border>
        <bottom/>
      </border>
    </dxf>
    <dxf>
      <border>
        <right style="thin">
          <color indexed="64"/>
        </right>
        <top style="thin">
          <color indexed="64"/>
        </top>
        <bottom style="thin">
          <color indexed="64"/>
        </bottom>
      </border>
    </dxf>
    <dxf>
      <border>
        <left/>
        <bottom/>
      </border>
    </dxf>
    <dxf>
      <fill>
        <patternFill patternType="solid">
          <bgColor indexed="50"/>
        </patternFill>
      </fill>
    </dxf>
    <dxf>
      <numFmt numFmtId="170" formatCode="0.0%"/>
    </dxf>
    <dxf>
      <alignment horizontal="center" readingOrder="0"/>
    </dxf>
    <dxf>
      <alignment horizontal="center" vertical="center" readingOrder="0"/>
    </dxf>
    <dxf>
      <alignment vertical="center" readingOrder="0"/>
    </dxf>
    <dxf>
      <border>
        <left style="thin">
          <color indexed="64"/>
        </left>
        <right style="thin">
          <color indexed="64"/>
        </right>
        <top style="thin">
          <color indexed="64"/>
        </top>
      </border>
    </dxf>
    <dxf>
      <border>
        <left/>
        <top/>
        <bottom/>
      </border>
    </dxf>
    <dxf>
      <alignment horizontal="right" readingOrder="0"/>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indexed="50"/>
        </patternFill>
      </fill>
    </dxf>
    <dxf>
      <alignment horizontal="center" vertical="center" wrapText="1" readingOrder="0"/>
    </dxf>
    <dxf>
      <fill>
        <patternFill patternType="solid">
          <bgColor indexed="50"/>
        </patternFill>
      </fill>
    </dxf>
    <dxf>
      <font>
        <b/>
      </font>
    </dxf>
    <dxf>
      <alignment horizontal="center" vertical="center" wrapText="1" readingOrder="0"/>
    </dxf>
    <dxf>
      <fill>
        <patternFill patternType="solid">
          <bgColor indexed="50"/>
        </patternFill>
      </fill>
    </dxf>
    <dxf>
      <font>
        <b/>
      </font>
    </dxf>
    <dxf>
      <alignment horizontal="center" vertical="center" wrapText="1" readingOrder="0"/>
    </dxf>
    <dxf>
      <fill>
        <patternFill patternType="solid">
          <bgColor indexed="50"/>
        </patternFill>
      </fill>
    </dxf>
    <dxf>
      <font>
        <b/>
      </font>
    </dxf>
    <dxf>
      <alignment horizontal="center" vertical="center" wrapText="1" readingOrder="0"/>
    </dxf>
    <dxf>
      <fill>
        <patternFill patternType="solid">
          <bgColor indexed="50"/>
        </patternFill>
      </fill>
    </dxf>
    <dxf>
      <font>
        <b/>
      </font>
    </dxf>
    <dxf>
      <alignment horizontal="center" vertical="center" wrapText="1" readingOrder="0"/>
    </dxf>
    <dxf>
      <fill>
        <patternFill patternType="solid">
          <bgColor indexed="50"/>
        </patternFill>
      </fill>
    </dxf>
    <dxf>
      <font>
        <b/>
      </font>
    </dxf>
    <dxf>
      <fill>
        <patternFill patternType="solid">
          <bgColor indexed="50"/>
        </patternFill>
      </fill>
    </dxf>
    <dxf>
      <font>
        <b/>
      </font>
    </dxf>
    <dxf>
      <alignment horizontal="center" vertical="center" wrapText="1" readingOrder="0"/>
    </dxf>
    <dxf>
      <numFmt numFmtId="170" formatCode="0.0%"/>
    </dxf>
    <dxf>
      <alignment horizontal="center" readingOrder="0"/>
    </dxf>
    <dxf>
      <alignment vertical="center" readingOrder="0"/>
    </dxf>
    <dxf>
      <border>
        <left style="thin">
          <color indexed="64"/>
        </left>
        <right style="thin">
          <color indexed="64"/>
        </right>
        <top style="thin">
          <color indexed="64"/>
        </top>
      </border>
    </dxf>
    <dxf>
      <border>
        <left/>
        <right/>
        <top/>
        <bottom/>
      </border>
    </dxf>
    <dxf>
      <alignment vertical="center" readingOrder="0"/>
    </dxf>
    <dxf>
      <alignment horizontal="center" readingOrder="0"/>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numFmt numFmtId="170" formatCode="0.0%"/>
    </dxf>
    <dxf>
      <border>
        <left style="thin">
          <color indexed="64"/>
        </left>
        <right style="thin">
          <color indexed="64"/>
        </right>
        <bottom style="thin">
          <color indexed="64"/>
        </bottom>
      </border>
    </dxf>
    <dxf>
      <border>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patternType="solid">
          <bgColor indexed="50"/>
        </patternFill>
      </fill>
    </dxf>
    <dxf>
      <fill>
        <patternFill patternType="solid">
          <bgColor indexed="50"/>
        </patternFill>
      </fill>
    </dxf>
    <dxf>
      <font>
        <b/>
      </font>
    </dxf>
    <dxf>
      <alignment horizontal="center" vertical="center" readingOrder="0"/>
    </dxf>
    <dxf>
      <fill>
        <patternFill patternType="solid">
          <bgColor indexed="50"/>
        </patternFill>
      </fill>
    </dxf>
    <dxf>
      <font>
        <b/>
      </font>
    </dxf>
    <dxf>
      <alignment horizontal="center" vertical="center" readingOrder="0"/>
    </dxf>
    <dxf>
      <fill>
        <patternFill patternType="solid">
          <bgColor indexed="50"/>
        </patternFill>
      </fill>
    </dxf>
    <dxf>
      <font>
        <b/>
      </font>
    </dxf>
    <dxf>
      <alignment vertical="center" readingOrder="0"/>
    </dxf>
    <dxf>
      <alignment horizontal="center" readingOrder="0"/>
    </dxf>
    <dxf>
      <font>
        <b/>
      </font>
    </dxf>
    <dxf>
      <fill>
        <patternFill patternType="solid">
          <bgColor indexed="50"/>
        </patternFill>
      </fill>
    </dxf>
    <dxf>
      <alignment vertical="center" readingOrder="0"/>
    </dxf>
    <dxf>
      <alignment horizontal="center" readingOrder="0"/>
    </dxf>
    <dxf>
      <font>
        <b/>
      </font>
    </dxf>
    <dxf>
      <fill>
        <patternFill patternType="solid">
          <bgColor indexed="50"/>
        </patternFill>
      </fill>
    </dxf>
    <dxf>
      <alignment horizontal="center" vertical="center" readingOrder="0"/>
    </dxf>
    <dxf>
      <alignment horizontal="center" vertical="center" readingOrder="0"/>
    </dxf>
    <dxf>
      <border>
        <left style="thin">
          <color indexed="64"/>
        </left>
        <right style="thin">
          <color indexed="64"/>
        </right>
        <top style="thin">
          <color indexed="64"/>
        </top>
        <bottom style="thin">
          <color indexed="64"/>
        </bottom>
      </border>
    </dxf>
    <dxf>
      <alignment horizontal="center" readingOrder="0"/>
    </dxf>
    <dxf>
      <alignment vertical="center" readingOrder="0"/>
    </dxf>
    <dxf>
      <alignment vertical="center" wrapText="1" readingOrder="0"/>
    </dxf>
    <dxf>
      <alignment vertical="center" wrapText="1" readingOrder="0"/>
    </dxf>
    <dxf>
      <border>
        <left/>
        <right/>
        <top/>
        <bottom/>
      </border>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numFmt numFmtId="170" formatCode="0.0%"/>
    </dxf>
    <dxf>
      <fill>
        <patternFill patternType="solid">
          <bgColor indexed="50"/>
        </patternFill>
      </fill>
    </dxf>
    <dxf>
      <alignment horizontal="center" readingOrder="0"/>
    </dxf>
    <dxf>
      <alignment vertical="center" wrapText="1" readingOrder="0"/>
    </dxf>
    <dxf>
      <border>
        <left style="thin">
          <color indexed="64"/>
        </left>
        <right style="thin">
          <color indexed="64"/>
        </right>
        <top style="thin">
          <color indexed="64"/>
        </top>
        <bottom style="thin">
          <color indexed="64"/>
        </bottom>
      </border>
    </dxf>
    <dxf>
      <alignment vertical="center" readingOrder="0"/>
    </dxf>
    <dxf>
      <border>
        <right style="thin">
          <color indexed="64"/>
        </right>
        <top style="thin">
          <color indexed="64"/>
        </top>
        <bottom style="thin">
          <color indexed="64"/>
        </bottom>
      </border>
    </dxf>
    <dxf>
      <alignment vertical="center" readingOrder="0"/>
    </dxf>
    <dxf>
      <border>
        <left style="thin">
          <color indexed="64"/>
        </left>
        <right style="thin">
          <color indexed="64"/>
        </right>
        <top style="thin">
          <color indexed="64"/>
        </top>
      </border>
    </dxf>
    <dxf>
      <border>
        <left/>
        <right/>
        <top/>
        <bottom/>
      </border>
    </dxf>
    <dxf>
      <alignment horizontal="right" readingOrder="0"/>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alignment horizontal="left" readingOrder="0"/>
    </dxf>
    <dxf>
      <fill>
        <patternFill patternType="solid">
          <bgColor indexed="50"/>
        </patternFill>
      </fill>
    </dxf>
    <dxf>
      <alignment horizontal="center" readingOrder="0"/>
    </dxf>
    <dxf>
      <alignment vertical="center" readingOrder="0"/>
    </dxf>
    <dxf>
      <alignment vertical="center" wrapText="1" readingOrder="0"/>
    </dxf>
    <dxf>
      <alignment horizontal="center" readingOrder="0"/>
    </dxf>
    <dxf>
      <fill>
        <patternFill patternType="solid">
          <bgColor indexed="50"/>
        </patternFill>
      </fill>
    </dxf>
    <dxf>
      <font>
        <b/>
      </font>
    </dxf>
    <dxf>
      <alignment vertical="center" wrapText="1" readingOrder="0"/>
    </dxf>
    <dxf>
      <alignment horizontal="center" readingOrder="0"/>
    </dxf>
    <dxf>
      <fill>
        <patternFill patternType="solid">
          <bgColor indexed="50"/>
        </patternFill>
      </fill>
    </dxf>
    <dxf>
      <font>
        <b/>
      </font>
    </dxf>
    <dxf>
      <fill>
        <patternFill patternType="solid">
          <bgColor indexed="50"/>
        </patternFill>
      </fill>
    </dxf>
    <dxf>
      <font>
        <b/>
      </font>
    </dxf>
    <dxf>
      <alignment horizontal="center" vertical="center" wrapText="1"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rder>
    </dxf>
    <dxf>
      <border>
        <left style="thin">
          <color indexed="64"/>
        </left>
        <right style="thin">
          <color indexed="64"/>
        </right>
        <top style="thin">
          <color indexed="64"/>
        </top>
        <bottom style="thin">
          <color indexed="64"/>
        </bottom>
      </border>
    </dxf>
    <dxf>
      <border>
        <left/>
        <right/>
        <top/>
        <bottom/>
      </border>
    </dxf>
    <dxf>
      <fill>
        <patternFill patternType="none"/>
      </fill>
    </dxf>
    <dxf>
      <fill>
        <patternFill patternType="solid">
          <bgColor indexed="50"/>
        </patternFill>
      </fill>
    </dxf>
    <dxf>
      <numFmt numFmtId="170" formatCode="0.0%"/>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numFmt numFmtId="170" formatCode="0.0%"/>
    </dxf>
    <dxf>
      <fill>
        <patternFill patternType="solid">
          <bgColor indexed="50"/>
        </patternFill>
      </fill>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horizontal="center" vertical="center" readingOrder="0"/>
    </dxf>
    <dxf>
      <alignment wrapText="1" readingOrder="0"/>
    </dxf>
    <dxf>
      <alignment vertical="center" readingOrder="0"/>
    </dxf>
    <dxf>
      <alignment vertical="center" readingOrder="0"/>
    </dxf>
    <dxf>
      <border>
        <left style="thin">
          <color indexed="64"/>
        </left>
        <right style="thin">
          <color indexed="64"/>
        </right>
        <top style="thin">
          <color indexed="64"/>
        </top>
      </border>
    </dxf>
    <dxf>
      <border>
        <left/>
        <right/>
        <top/>
        <bottom/>
      </border>
    </dxf>
    <dxf>
      <alignment horizontal="right" readingOrder="0"/>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indexed="50"/>
        </patternFill>
      </fill>
    </dxf>
    <dxf>
      <alignment horizontal="left"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top/>
        <bottom/>
      </border>
    </dxf>
    <dxf>
      <alignment vertical="center" readingOrder="0"/>
    </dxf>
    <dxf>
      <alignment vertical="center" wrapText="1" readingOrder="0"/>
    </dxf>
    <dxf>
      <numFmt numFmtId="170" formatCode="0.0%"/>
    </dxf>
    <dxf>
      <alignment horizontal="right" readingOrder="0"/>
    </dxf>
    <dxf>
      <fill>
        <patternFill patternType="none"/>
      </fill>
    </dxf>
    <dxf>
      <numFmt numFmtId="170" formatCode="0.0%"/>
    </dxf>
    <dxf>
      <alignment horizontal="left" readingOrder="0"/>
    </dxf>
    <dxf>
      <border>
        <right style="thin">
          <color indexed="64"/>
        </right>
      </border>
    </dxf>
    <dxf>
      <border>
        <right style="thin">
          <color indexed="64"/>
        </right>
        <top style="thin">
          <color indexed="64"/>
        </top>
      </border>
    </dxf>
    <dxf>
      <border>
        <left style="thin">
          <color indexed="64"/>
        </left>
        <right style="thin">
          <color indexed="64"/>
        </right>
        <top style="thin">
          <color indexed="64"/>
        </top>
        <bottom style="thin">
          <color indexed="64"/>
        </bottom>
      </border>
    </dxf>
    <dxf>
      <fill>
        <patternFill patternType="solid">
          <bgColor indexed="50"/>
        </patternFill>
      </fill>
    </dxf>
    <dxf>
      <border>
        <right style="thin">
          <color indexed="64"/>
        </right>
        <top style="thin">
          <color indexed="64"/>
        </top>
        <bottom style="thin">
          <color indexed="64"/>
        </bottom>
      </border>
    </dxf>
    <dxf>
      <alignment vertical="center" readingOrder="0"/>
    </dxf>
    <dxf>
      <border>
        <left style="thin">
          <color indexed="64"/>
        </left>
        <right style="thin">
          <color indexed="64"/>
        </right>
        <top style="thin">
          <color indexed="64"/>
        </top>
      </border>
    </dxf>
    <dxf>
      <border>
        <left style="thin">
          <color indexed="64"/>
        </left>
        <right style="thin">
          <color indexed="64"/>
        </right>
        <top style="thin">
          <color indexed="64"/>
        </top>
        <bottom style="thin">
          <color indexed="64"/>
        </bottom>
      </border>
    </dxf>
    <dxf>
      <border>
        <left/>
        <right/>
        <top/>
        <bottom/>
      </border>
    </dxf>
    <dxf>
      <fill>
        <patternFill patternType="solid">
          <bgColor indexed="50"/>
        </patternFill>
      </fill>
    </dxf>
    <dxf>
      <alignment vertical="center" wrapText="1" readingOrder="0"/>
    </dxf>
    <dxf>
      <alignment vertical="center" wrapText="1" readingOrder="0"/>
    </dxf>
    <dxf>
      <alignment horizontal="right" readingOrder="0"/>
    </dxf>
    <dxf>
      <border>
        <left/>
      </border>
    </dxf>
    <dxf>
      <border>
        <left/>
      </border>
    </dxf>
    <dxf>
      <border>
        <left/>
      </border>
    </dxf>
    <dxf>
      <border>
        <left/>
      </border>
    </dxf>
    <dxf>
      <border>
        <left/>
      </border>
    </dxf>
    <dxf>
      <border>
        <left/>
      </border>
    </dxf>
    <dxf>
      <border>
        <right/>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patternType="solid">
          <bgColor indexed="50"/>
        </patternFill>
      </fill>
    </dxf>
    <dxf>
      <font>
        <b/>
      </font>
    </dxf>
    <dxf>
      <alignment horizontal="center" vertical="center" wrapText="1" readingOrder="0"/>
    </dxf>
    <dxf>
      <numFmt numFmtId="170" formatCode="0.0%"/>
    </dxf>
    <dxf>
      <border>
        <right style="thin">
          <color indexed="64"/>
        </right>
      </border>
    </dxf>
    <dxf>
      <fill>
        <patternFill patternType="solid">
          <bgColor indexed="50"/>
        </patternFill>
      </fill>
    </dxf>
    <dxf>
      <font>
        <b/>
      </font>
    </dxf>
    <dxf>
      <alignment horizontal="center" vertical="center" wrapText="1" readingOrder="0"/>
    </dxf>
    <dxf>
      <alignment vertical="center" readingOrder="0"/>
    </dxf>
    <dxf>
      <border>
        <left style="thin">
          <color indexed="64"/>
        </left>
        <right style="thin">
          <color indexed="64"/>
        </right>
        <top style="thin">
          <color indexed="64"/>
        </top>
        <bottom style="thin">
          <color indexed="64"/>
        </bottom>
      </border>
    </dxf>
    <dxf>
      <fill>
        <patternFill patternType="solid">
          <bgColor indexed="50"/>
        </patternFill>
      </fill>
    </dxf>
    <dxf>
      <fill>
        <patternFill patternType="solid">
          <bgColor indexed="50"/>
        </patternFill>
      </fill>
    </dxf>
    <dxf>
      <fill>
        <patternFill patternType="solid">
          <bgColor indexed="50"/>
        </patternFill>
      </fill>
    </dxf>
    <dxf>
      <fill>
        <patternFill patternType="solid">
          <bgColor indexed="50"/>
        </patternFill>
      </fill>
    </dxf>
    <dxf>
      <font>
        <b/>
      </font>
      <alignment horizontal="center" vertical="center" wrapText="1" readingOrder="0"/>
    </dxf>
    <dxf>
      <font>
        <b/>
      </font>
      <alignment horizontal="center" vertical="center" wrapText="1" readingOrder="0"/>
    </dxf>
    <dxf>
      <font>
        <b/>
      </font>
      <alignment horizontal="center" vertical="center" wrapText="1" readingOrder="0"/>
    </dxf>
    <dxf>
      <alignment horizontal="center" readingOrder="0"/>
    </dxf>
    <dxf>
      <alignment horizontal="center" vertical="center" readingOrder="0"/>
    </dxf>
    <dxf>
      <font>
        <b/>
      </font>
    </dxf>
    <dxf>
      <font>
        <b/>
      </font>
    </dxf>
    <dxf>
      <font>
        <b/>
      </font>
    </dxf>
    <dxf>
      <border>
        <left style="thin">
          <color indexed="64"/>
        </left>
        <right style="thin">
          <color indexed="64"/>
        </right>
        <top style="thin">
          <color indexed="64"/>
        </top>
        <bottom style="thin">
          <color indexed="64"/>
        </bottom>
      </border>
    </dxf>
    <dxf>
      <alignment vertical="center" readingOrder="0"/>
    </dxf>
    <dxf>
      <alignment horizontal="center" vertical="center" wrapText="1" readingOrder="0"/>
    </dxf>
    <dxf>
      <alignment horizontal="center" vertical="center" wrapText="1" readingOrder="0"/>
    </dxf>
    <dxf>
      <alignment horizontal="center" vertical="center" wrapText="1" readingOrder="0"/>
    </dxf>
    <dxf>
      <fill>
        <patternFill patternType="solid">
          <bgColor indexed="50"/>
        </patternFill>
      </fill>
    </dxf>
    <dxf>
      <fill>
        <patternFill patternType="solid">
          <bgColor indexed="50"/>
        </patternFill>
      </fill>
    </dxf>
    <dxf>
      <fill>
        <patternFill patternType="solid">
          <bgColor indexed="50"/>
        </patternFill>
      </fill>
    </dxf>
    <dxf>
      <border>
        <left/>
        <right/>
        <top/>
        <bottom/>
      </border>
    </dxf>
    <dxf>
      <alignment vertical="center" wrapText="1" readingOrder="0"/>
    </dxf>
    <dxf>
      <fill>
        <patternFill patternType="solid">
          <bgColor indexed="50"/>
        </patternFill>
      </fill>
    </dxf>
    <dxf>
      <alignment horizontal="right" readingOrder="0"/>
    </dxf>
    <dxf>
      <fill>
        <patternFill patternType="solid">
          <bgColor rgb="FF92D050"/>
        </patternFill>
      </fill>
    </dxf>
    <dxf>
      <fill>
        <patternFill>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border>
        <right/>
      </border>
    </dxf>
    <dxf>
      <numFmt numFmtId="170" formatCode="0.0%"/>
    </dxf>
    <dxf>
      <border>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patternType="solid">
          <bgColor indexed="50"/>
        </patternFill>
      </fill>
    </dxf>
    <dxf>
      <alignment vertical="center" readingOrder="0"/>
    </dxf>
    <dxf>
      <alignment vertical="center" readingOrder="0"/>
    </dxf>
    <dxf>
      <border>
        <right style="thin">
          <color indexed="64"/>
        </right>
      </border>
    </dxf>
    <dxf>
      <alignment horizontal="center" vertical="center" readingOrder="0"/>
    </dxf>
    <dxf>
      <border>
        <left style="thin">
          <color indexed="64"/>
        </left>
        <right style="thin">
          <color indexed="64"/>
        </right>
        <top style="thin">
          <color indexed="64"/>
        </top>
      </border>
    </dxf>
    <dxf>
      <border>
        <left style="thin">
          <color indexed="64"/>
        </left>
        <right style="thin">
          <color indexed="64"/>
        </right>
        <top style="thin">
          <color indexed="64"/>
        </top>
        <bottom style="thin">
          <color indexed="64"/>
        </bottom>
      </border>
    </dxf>
    <dxf>
      <border>
        <left/>
        <right/>
        <top/>
        <bottom/>
      </border>
    </dxf>
    <dxf>
      <alignment wrapText="1" readingOrder="0"/>
    </dxf>
    <dxf>
      <fill>
        <patternFill patternType="solid">
          <bgColor indexed="50"/>
        </patternFill>
      </fill>
    </dxf>
    <dxf>
      <alignment horizontal="right" readingOrder="0"/>
    </dxf>
    <dxf>
      <border>
        <left/>
      </border>
    </dxf>
    <dxf>
      <border>
        <left/>
      </border>
    </dxf>
    <dxf>
      <border>
        <left/>
      </border>
    </dxf>
    <dxf>
      <border>
        <left/>
      </border>
    </dxf>
    <dxf>
      <border>
        <right/>
      </border>
    </dxf>
    <dxf>
      <fill>
        <patternFill patternType="solid">
          <bgColor rgb="FF92D050"/>
        </patternFill>
      </fill>
    </dxf>
    <dxf>
      <fill>
        <patternFill patternType="solid">
          <bgColor rgb="FF92D050"/>
        </patternFill>
      </fill>
    </dxf>
    <dxf>
      <fill>
        <patternFill patternType="solid">
          <bgColor rgb="FF92D050"/>
        </patternFill>
      </fill>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patternType="solid">
          <bgColor rgb="FF92D050"/>
        </patternFill>
      </fill>
    </dxf>
    <dxf>
      <border>
        <right/>
        <top/>
        <bottom/>
      </border>
    </dxf>
    <dxf>
      <border>
        <left style="thin">
          <color indexed="64"/>
        </left>
        <right style="thin">
          <color indexed="64"/>
        </right>
        <top style="thin">
          <color indexed="64"/>
        </top>
        <bottom style="thin">
          <color indexed="64"/>
        </bottom>
      </border>
    </dxf>
    <dxf>
      <fill>
        <patternFill patternType="solid">
          <bgColor indexed="50"/>
        </patternFill>
      </fill>
    </dxf>
    <dxf>
      <border>
        <left style="thin">
          <color indexed="64"/>
        </left>
        <right style="thin">
          <color indexed="64"/>
        </right>
        <top style="thin">
          <color indexed="64"/>
        </top>
        <bottom style="thin">
          <color indexed="64"/>
        </bottom>
      </border>
    </dxf>
    <dxf>
      <alignment wrapText="1" readingOrder="0"/>
    </dxf>
    <dxf>
      <numFmt numFmtId="169" formatCode="0.0"/>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right/>
        <top/>
        <bottom/>
      </border>
    </dxf>
    <dxf>
      <alignment horizontal="left" readingOrder="0"/>
    </dxf>
    <dxf>
      <alignment horizontal="center" vertical="center" readingOrder="0"/>
    </dxf>
    <dxf>
      <alignment vertical="center" wrapText="1" readingOrder="0"/>
    </dxf>
    <dxf>
      <font>
        <b/>
      </font>
    </dxf>
    <dxf>
      <alignment horizontal="center" readingOrder="0"/>
    </dxf>
    <dxf>
      <fill>
        <patternFill patternType="solid">
          <bgColor indexed="50"/>
        </patternFill>
      </fill>
    </dxf>
    <dxf>
      <alignment wrapText="1" readingOrder="0"/>
    </dxf>
    <dxf>
      <alignment horizontal="center" vertical="center" readingOrder="0"/>
    </dxf>
    <dxf>
      <fill>
        <patternFill patternType="solid">
          <bgColor indexed="50"/>
        </patternFill>
      </fill>
    </dxf>
    <dxf>
      <font>
        <b/>
      </font>
    </dxf>
    <dxf>
      <fill>
        <patternFill patternType="solid">
          <bgColor indexed="50"/>
        </patternFill>
      </fill>
    </dxf>
    <dxf>
      <numFmt numFmtId="170" formatCode="0.0%"/>
    </dxf>
    <dxf>
      <font>
        <b val="0"/>
        <i val="0"/>
        <condense val="0"/>
        <extend val="0"/>
        <color auto="1"/>
      </font>
    </dxf>
    <dxf>
      <font>
        <b val="0"/>
        <i val="0"/>
        <strike val="0"/>
        <condense val="0"/>
        <extend val="0"/>
        <color indexed="10"/>
      </font>
    </dxf>
    <dxf>
      <font>
        <b val="0"/>
        <i val="0"/>
        <strike val="0"/>
        <condense val="0"/>
        <extend val="0"/>
        <color indexed="17"/>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pivotCacheDefinition" Target="pivotCache/pivotCacheDefinition4.xml"/><Relationship Id="rId63" Type="http://schemas.openxmlformats.org/officeDocument/2006/relationships/pivotCacheDefinition" Target="pivotCache/pivotCacheDefinition12.xml"/><Relationship Id="rId68" Type="http://schemas.openxmlformats.org/officeDocument/2006/relationships/pivotCacheDefinition" Target="pivotCache/pivotCacheDefinition17.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pivotCacheDefinition" Target="pivotCache/pivotCacheDefinition20.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pivotCacheDefinition" Target="pivotCache/pivotCacheDefinition2.xml"/><Relationship Id="rId58" Type="http://schemas.openxmlformats.org/officeDocument/2006/relationships/pivotCacheDefinition" Target="pivotCache/pivotCacheDefinition7.xml"/><Relationship Id="rId66" Type="http://schemas.openxmlformats.org/officeDocument/2006/relationships/pivotCacheDefinition" Target="pivotCache/pivotCacheDefinition15.xml"/><Relationship Id="rId74" Type="http://schemas.openxmlformats.org/officeDocument/2006/relationships/pivotCacheDefinition" Target="pivotCache/pivotCacheDefinition23.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pivotCacheDefinition" Target="pivotCache/pivotCacheDefinition10.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pivotCacheDefinition" Target="pivotCache/pivotCacheDefinition1.xml"/><Relationship Id="rId60" Type="http://schemas.openxmlformats.org/officeDocument/2006/relationships/pivotCacheDefinition" Target="pivotCache/pivotCacheDefinition9.xml"/><Relationship Id="rId65" Type="http://schemas.openxmlformats.org/officeDocument/2006/relationships/pivotCacheDefinition" Target="pivotCache/pivotCacheDefinition14.xml"/><Relationship Id="rId73" Type="http://schemas.openxmlformats.org/officeDocument/2006/relationships/pivotCacheDefinition" Target="pivotCache/pivotCacheDefinition22.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pivotCacheDefinition" Target="pivotCache/pivotCacheDefinition5.xml"/><Relationship Id="rId64" Type="http://schemas.openxmlformats.org/officeDocument/2006/relationships/pivotCacheDefinition" Target="pivotCache/pivotCacheDefinition13.xml"/><Relationship Id="rId69" Type="http://schemas.openxmlformats.org/officeDocument/2006/relationships/pivotCacheDefinition" Target="pivotCache/pivotCacheDefinition18.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pivotCacheDefinition" Target="pivotCache/pivotCacheDefinition2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pivotCacheDefinition" Target="pivotCache/pivotCacheDefinition8.xml"/><Relationship Id="rId67" Type="http://schemas.openxmlformats.org/officeDocument/2006/relationships/pivotCacheDefinition" Target="pivotCache/pivotCacheDefinition1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pivotCacheDefinition" Target="pivotCache/pivotCacheDefinition3.xml"/><Relationship Id="rId62" Type="http://schemas.openxmlformats.org/officeDocument/2006/relationships/pivotCacheDefinition" Target="pivotCache/pivotCacheDefinition11.xml"/><Relationship Id="rId70" Type="http://schemas.openxmlformats.org/officeDocument/2006/relationships/pivotCacheDefinition" Target="pivotCache/pivotCacheDefinition19.xml"/><Relationship Id="rId75" Type="http://schemas.openxmlformats.org/officeDocument/2006/relationships/pivotCacheDefinition" Target="pivotCache/pivotCacheDefinition2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pivotCacheDefinition" Target="pivotCache/pivotCacheDefinition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2017.xlsx]1!PivotTable3</c:name>
    <c:fmtId val="0"/>
  </c:pivotSource>
  <c:chart>
    <c:autoTitleDeleted val="0"/>
    <c:pivotFmts>
      <c:pivotFmt>
        <c:idx val="0"/>
        <c:spPr>
          <a:solidFill>
            <a:srgbClr val="FF8080"/>
          </a:solidFill>
          <a:ln w="12700">
            <a:solidFill>
              <a:srgbClr val="000000"/>
            </a:solidFill>
            <a:prstDash val="solid"/>
          </a:ln>
        </c:spPr>
        <c:marker>
          <c:symbol val="none"/>
        </c:marker>
      </c:pivotFmt>
      <c:pivotFmt>
        <c:idx val="1"/>
        <c:spPr>
          <a:solidFill>
            <a:srgbClr val="0066CC"/>
          </a:solidFill>
          <a:ln w="12700">
            <a:solidFill>
              <a:srgbClr val="000000"/>
            </a:solidFill>
            <a:prstDash val="solid"/>
          </a:ln>
        </c:spPr>
        <c:marker>
          <c:symbol val="none"/>
        </c:marker>
      </c:pivotFmt>
      <c:pivotFmt>
        <c:idx val="2"/>
        <c:spPr>
          <a:solidFill>
            <a:srgbClr val="CCCCFF"/>
          </a:solidFill>
          <a:ln w="12700">
            <a:solidFill>
              <a:srgbClr val="000000"/>
            </a:solidFill>
            <a:prstDash val="solid"/>
          </a:ln>
        </c:spPr>
        <c:marker>
          <c:symbol val="none"/>
        </c:marker>
      </c:pivotFmt>
      <c:pivotFmt>
        <c:idx val="3"/>
        <c:spPr>
          <a:solidFill>
            <a:srgbClr val="000080"/>
          </a:solidFill>
          <a:ln w="12700">
            <a:solidFill>
              <a:srgbClr val="000000"/>
            </a:solidFill>
            <a:prstDash val="solid"/>
          </a:ln>
        </c:spPr>
        <c:marker>
          <c:symbol val="none"/>
        </c:marker>
      </c:pivotFmt>
      <c:pivotFmt>
        <c:idx val="4"/>
        <c:spPr>
          <a:solidFill>
            <a:srgbClr val="FF00FF"/>
          </a:solidFill>
          <a:ln w="12700">
            <a:solidFill>
              <a:srgbClr val="000000"/>
            </a:solidFill>
            <a:prstDash val="solid"/>
          </a:ln>
        </c:spPr>
        <c:marker>
          <c:symbol val="none"/>
        </c:marker>
      </c:pivotFmt>
      <c:pivotFmt>
        <c:idx val="5"/>
        <c:marker>
          <c:symbol val="none"/>
        </c:marker>
      </c:pivotFmt>
      <c:pivotFmt>
        <c:idx val="6"/>
        <c:marker>
          <c:symbol val="none"/>
        </c:marker>
      </c:pivotFmt>
    </c:pivotFmts>
    <c:plotArea>
      <c:layout/>
      <c:barChart>
        <c:barDir val="col"/>
        <c:grouping val="clustered"/>
        <c:varyColors val="0"/>
        <c:ser>
          <c:idx val="0"/>
          <c:order val="0"/>
          <c:tx>
            <c:strRef>
              <c:f>'1'!$B$7:$B$8</c:f>
              <c:strCache>
                <c:ptCount val="1"/>
                <c:pt idx="0">
                  <c:v>2009</c:v>
                </c:pt>
              </c:strCache>
            </c:strRef>
          </c:tx>
          <c:spPr>
            <a:solidFill>
              <a:srgbClr val="FF8080"/>
            </a:solidFill>
            <a:ln w="12700">
              <a:solidFill>
                <a:srgbClr val="000000"/>
              </a:solidFill>
              <a:prstDash val="solid"/>
            </a:ln>
          </c:spPr>
          <c:invertIfNegative val="0"/>
          <c:cat>
            <c:strRef>
              <c:f>'1'!$A$9:$A$15</c:f>
              <c:strCache>
                <c:ptCount val="7"/>
                <c:pt idx="0">
                  <c:v>Bournemouth</c:v>
                </c:pt>
                <c:pt idx="1">
                  <c:v>Dorset</c:v>
                </c:pt>
                <c:pt idx="2">
                  <c:v>Poole</c:v>
                </c:pt>
                <c:pt idx="3">
                  <c:v>Dorset LEP</c:v>
                </c:pt>
                <c:pt idx="4">
                  <c:v>South East</c:v>
                </c:pt>
                <c:pt idx="5">
                  <c:v>South West</c:v>
                </c:pt>
                <c:pt idx="6">
                  <c:v>Great Britain</c:v>
                </c:pt>
              </c:strCache>
            </c:strRef>
          </c:cat>
          <c:val>
            <c:numRef>
              <c:f>'1'!$B$9:$B$15</c:f>
              <c:numCache>
                <c:formatCode>0.0%</c:formatCode>
                <c:ptCount val="7"/>
                <c:pt idx="0">
                  <c:v>0.80233861482045254</c:v>
                </c:pt>
                <c:pt idx="1">
                  <c:v>0.75916364545568193</c:v>
                </c:pt>
                <c:pt idx="2">
                  <c:v>0.79171724476355276</c:v>
                </c:pt>
                <c:pt idx="3">
                  <c:v>0.77738131373473429</c:v>
                </c:pt>
                <c:pt idx="4">
                  <c:v>0.81443116691614015</c:v>
                </c:pt>
                <c:pt idx="5">
                  <c:v>0.78314739226673546</c:v>
                </c:pt>
                <c:pt idx="6">
                  <c:v>0.77998846958948065</c:v>
                </c:pt>
              </c:numCache>
            </c:numRef>
          </c:val>
        </c:ser>
        <c:ser>
          <c:idx val="1"/>
          <c:order val="1"/>
          <c:tx>
            <c:strRef>
              <c:f>'1'!$C$7:$C$8</c:f>
              <c:strCache>
                <c:ptCount val="1"/>
                <c:pt idx="0">
                  <c:v>2010</c:v>
                </c:pt>
              </c:strCache>
            </c:strRef>
          </c:tx>
          <c:spPr>
            <a:solidFill>
              <a:srgbClr val="0066CC"/>
            </a:solidFill>
            <a:ln w="12700">
              <a:solidFill>
                <a:srgbClr val="000000"/>
              </a:solidFill>
              <a:prstDash val="solid"/>
            </a:ln>
          </c:spPr>
          <c:invertIfNegative val="0"/>
          <c:cat>
            <c:strRef>
              <c:f>'1'!$A$9:$A$15</c:f>
              <c:strCache>
                <c:ptCount val="7"/>
                <c:pt idx="0">
                  <c:v>Bournemouth</c:v>
                </c:pt>
                <c:pt idx="1">
                  <c:v>Dorset</c:v>
                </c:pt>
                <c:pt idx="2">
                  <c:v>Poole</c:v>
                </c:pt>
                <c:pt idx="3">
                  <c:v>Dorset LEP</c:v>
                </c:pt>
                <c:pt idx="4">
                  <c:v>South East</c:v>
                </c:pt>
                <c:pt idx="5">
                  <c:v>South West</c:v>
                </c:pt>
                <c:pt idx="6">
                  <c:v>Great Britain</c:v>
                </c:pt>
              </c:strCache>
            </c:strRef>
          </c:cat>
          <c:val>
            <c:numRef>
              <c:f>'1'!$C$9:$C$15</c:f>
              <c:numCache>
                <c:formatCode>0.0%</c:formatCode>
                <c:ptCount val="7"/>
                <c:pt idx="0">
                  <c:v>0.79598185890876916</c:v>
                </c:pt>
                <c:pt idx="1">
                  <c:v>0.76055905892183362</c:v>
                </c:pt>
                <c:pt idx="2">
                  <c:v>0.78972343259073452</c:v>
                </c:pt>
                <c:pt idx="3">
                  <c:v>0.77646359583952451</c:v>
                </c:pt>
                <c:pt idx="4">
                  <c:v>0.80729736316122513</c:v>
                </c:pt>
                <c:pt idx="5">
                  <c:v>0.77067031255335527</c:v>
                </c:pt>
                <c:pt idx="6">
                  <c:v>0.76980954776835497</c:v>
                </c:pt>
              </c:numCache>
            </c:numRef>
          </c:val>
        </c:ser>
        <c:ser>
          <c:idx val="2"/>
          <c:order val="2"/>
          <c:tx>
            <c:strRef>
              <c:f>'1'!$D$7:$D$8</c:f>
              <c:strCache>
                <c:ptCount val="1"/>
                <c:pt idx="0">
                  <c:v>2011</c:v>
                </c:pt>
              </c:strCache>
            </c:strRef>
          </c:tx>
          <c:spPr>
            <a:solidFill>
              <a:srgbClr val="CCCCFF"/>
            </a:solidFill>
            <a:ln w="12700">
              <a:solidFill>
                <a:srgbClr val="000000"/>
              </a:solidFill>
              <a:prstDash val="solid"/>
            </a:ln>
          </c:spPr>
          <c:invertIfNegative val="0"/>
          <c:cat>
            <c:strRef>
              <c:f>'1'!$A$9:$A$15</c:f>
              <c:strCache>
                <c:ptCount val="7"/>
                <c:pt idx="0">
                  <c:v>Bournemouth</c:v>
                </c:pt>
                <c:pt idx="1">
                  <c:v>Dorset</c:v>
                </c:pt>
                <c:pt idx="2">
                  <c:v>Poole</c:v>
                </c:pt>
                <c:pt idx="3">
                  <c:v>Dorset LEP</c:v>
                </c:pt>
                <c:pt idx="4">
                  <c:v>South East</c:v>
                </c:pt>
                <c:pt idx="5">
                  <c:v>South West</c:v>
                </c:pt>
                <c:pt idx="6">
                  <c:v>Great Britain</c:v>
                </c:pt>
              </c:strCache>
            </c:strRef>
          </c:cat>
          <c:val>
            <c:numRef>
              <c:f>'1'!$D$9:$D$15</c:f>
              <c:numCache>
                <c:formatCode>0.0%</c:formatCode>
                <c:ptCount val="7"/>
                <c:pt idx="0">
                  <c:v>0.79660648839419035</c:v>
                </c:pt>
                <c:pt idx="1">
                  <c:v>0.7707107455801161</c:v>
                </c:pt>
                <c:pt idx="2">
                  <c:v>0.81508802720342233</c:v>
                </c:pt>
                <c:pt idx="3">
                  <c:v>0.78813091549415015</c:v>
                </c:pt>
                <c:pt idx="4">
                  <c:v>0.81479439289660405</c:v>
                </c:pt>
                <c:pt idx="5">
                  <c:v>0.77634263864793629</c:v>
                </c:pt>
                <c:pt idx="6">
                  <c:v>0.77928394478646645</c:v>
                </c:pt>
              </c:numCache>
            </c:numRef>
          </c:val>
        </c:ser>
        <c:ser>
          <c:idx val="3"/>
          <c:order val="3"/>
          <c:tx>
            <c:strRef>
              <c:f>'1'!$E$7:$E$8</c:f>
              <c:strCache>
                <c:ptCount val="1"/>
                <c:pt idx="0">
                  <c:v>2012</c:v>
                </c:pt>
              </c:strCache>
            </c:strRef>
          </c:tx>
          <c:spPr>
            <a:solidFill>
              <a:srgbClr val="000080"/>
            </a:solidFill>
            <a:ln w="12700">
              <a:solidFill>
                <a:srgbClr val="000000"/>
              </a:solidFill>
              <a:prstDash val="solid"/>
            </a:ln>
          </c:spPr>
          <c:invertIfNegative val="0"/>
          <c:cat>
            <c:strRef>
              <c:f>'1'!$A$9:$A$15</c:f>
              <c:strCache>
                <c:ptCount val="7"/>
                <c:pt idx="0">
                  <c:v>Bournemouth</c:v>
                </c:pt>
                <c:pt idx="1">
                  <c:v>Dorset</c:v>
                </c:pt>
                <c:pt idx="2">
                  <c:v>Poole</c:v>
                </c:pt>
                <c:pt idx="3">
                  <c:v>Dorset LEP</c:v>
                </c:pt>
                <c:pt idx="4">
                  <c:v>South East</c:v>
                </c:pt>
                <c:pt idx="5">
                  <c:v>South West</c:v>
                </c:pt>
                <c:pt idx="6">
                  <c:v>Great Britain</c:v>
                </c:pt>
              </c:strCache>
            </c:strRef>
          </c:cat>
          <c:val>
            <c:numRef>
              <c:f>'1'!$E$9:$E$15</c:f>
              <c:numCache>
                <c:formatCode>0.0%</c:formatCode>
                <c:ptCount val="7"/>
                <c:pt idx="0">
                  <c:v>0.82074754133361805</c:v>
                </c:pt>
                <c:pt idx="1">
                  <c:v>0.77741948513571735</c:v>
                </c:pt>
                <c:pt idx="2">
                  <c:v>0.82717501737874977</c:v>
                </c:pt>
                <c:pt idx="3">
                  <c:v>0.80078582036763246</c:v>
                </c:pt>
                <c:pt idx="4">
                  <c:v>0.83010737098377407</c:v>
                </c:pt>
                <c:pt idx="5">
                  <c:v>0.7938918608178388</c:v>
                </c:pt>
                <c:pt idx="6">
                  <c:v>0.79143287398446871</c:v>
                </c:pt>
              </c:numCache>
            </c:numRef>
          </c:val>
        </c:ser>
        <c:ser>
          <c:idx val="4"/>
          <c:order val="4"/>
          <c:tx>
            <c:strRef>
              <c:f>'1'!$F$7:$F$8</c:f>
              <c:strCache>
                <c:ptCount val="1"/>
                <c:pt idx="0">
                  <c:v>2013</c:v>
                </c:pt>
              </c:strCache>
            </c:strRef>
          </c:tx>
          <c:spPr>
            <a:solidFill>
              <a:srgbClr val="FF00FF"/>
            </a:solidFill>
            <a:ln w="12700">
              <a:solidFill>
                <a:srgbClr val="000000"/>
              </a:solidFill>
              <a:prstDash val="solid"/>
            </a:ln>
          </c:spPr>
          <c:invertIfNegative val="0"/>
          <c:cat>
            <c:strRef>
              <c:f>'1'!$A$9:$A$15</c:f>
              <c:strCache>
                <c:ptCount val="7"/>
                <c:pt idx="0">
                  <c:v>Bournemouth</c:v>
                </c:pt>
                <c:pt idx="1">
                  <c:v>Dorset</c:v>
                </c:pt>
                <c:pt idx="2">
                  <c:v>Poole</c:v>
                </c:pt>
                <c:pt idx="3">
                  <c:v>Dorset LEP</c:v>
                </c:pt>
                <c:pt idx="4">
                  <c:v>South East</c:v>
                </c:pt>
                <c:pt idx="5">
                  <c:v>South West</c:v>
                </c:pt>
                <c:pt idx="6">
                  <c:v>Great Britain</c:v>
                </c:pt>
              </c:strCache>
            </c:strRef>
          </c:cat>
          <c:val>
            <c:numRef>
              <c:f>'1'!$F$9:$F$15</c:f>
              <c:numCache>
                <c:formatCode>0.0%</c:formatCode>
                <c:ptCount val="7"/>
                <c:pt idx="0">
                  <c:v>0.82477528670317179</c:v>
                </c:pt>
                <c:pt idx="1">
                  <c:v>0.79053421752448916</c:v>
                </c:pt>
                <c:pt idx="2">
                  <c:v>0.83090611710827611</c:v>
                </c:pt>
                <c:pt idx="3">
                  <c:v>0.80950821949065943</c:v>
                </c:pt>
                <c:pt idx="4">
                  <c:v>0.83078454847824612</c:v>
                </c:pt>
                <c:pt idx="5">
                  <c:v>0.79972743625909792</c:v>
                </c:pt>
                <c:pt idx="6">
                  <c:v>0.79667613252526814</c:v>
                </c:pt>
              </c:numCache>
            </c:numRef>
          </c:val>
        </c:ser>
        <c:ser>
          <c:idx val="5"/>
          <c:order val="5"/>
          <c:tx>
            <c:strRef>
              <c:f>'1'!$G$7:$G$8</c:f>
              <c:strCache>
                <c:ptCount val="1"/>
                <c:pt idx="0">
                  <c:v>2014</c:v>
                </c:pt>
              </c:strCache>
            </c:strRef>
          </c:tx>
          <c:invertIfNegative val="0"/>
          <c:cat>
            <c:strRef>
              <c:f>'1'!$A$9:$A$15</c:f>
              <c:strCache>
                <c:ptCount val="7"/>
                <c:pt idx="0">
                  <c:v>Bournemouth</c:v>
                </c:pt>
                <c:pt idx="1">
                  <c:v>Dorset</c:v>
                </c:pt>
                <c:pt idx="2">
                  <c:v>Poole</c:v>
                </c:pt>
                <c:pt idx="3">
                  <c:v>Dorset LEP</c:v>
                </c:pt>
                <c:pt idx="4">
                  <c:v>South East</c:v>
                </c:pt>
                <c:pt idx="5">
                  <c:v>South West</c:v>
                </c:pt>
                <c:pt idx="6">
                  <c:v>Great Britain</c:v>
                </c:pt>
              </c:strCache>
            </c:strRef>
          </c:cat>
          <c:val>
            <c:numRef>
              <c:f>'1'!$G$9:$G$15</c:f>
              <c:numCache>
                <c:formatCode>0.0%</c:formatCode>
                <c:ptCount val="7"/>
                <c:pt idx="0">
                  <c:v>0.83458795317734025</c:v>
                </c:pt>
                <c:pt idx="1">
                  <c:v>0.80711919479101879</c:v>
                </c:pt>
                <c:pt idx="2">
                  <c:v>0.84401618809019074</c:v>
                </c:pt>
                <c:pt idx="3">
                  <c:v>0.82322405235370366</c:v>
                </c:pt>
                <c:pt idx="4">
                  <c:v>0.84265941119303345</c:v>
                </c:pt>
                <c:pt idx="5">
                  <c:v>0.81872589728417233</c:v>
                </c:pt>
                <c:pt idx="6">
                  <c:v>0.81167467843693808</c:v>
                </c:pt>
              </c:numCache>
            </c:numRef>
          </c:val>
        </c:ser>
        <c:ser>
          <c:idx val="6"/>
          <c:order val="6"/>
          <c:tx>
            <c:strRef>
              <c:f>'1'!$H$7:$H$8</c:f>
              <c:strCache>
                <c:ptCount val="1"/>
                <c:pt idx="0">
                  <c:v>2015</c:v>
                </c:pt>
              </c:strCache>
            </c:strRef>
          </c:tx>
          <c:invertIfNegative val="0"/>
          <c:cat>
            <c:strRef>
              <c:f>'1'!$A$9:$A$15</c:f>
              <c:strCache>
                <c:ptCount val="7"/>
                <c:pt idx="0">
                  <c:v>Bournemouth</c:v>
                </c:pt>
                <c:pt idx="1">
                  <c:v>Dorset</c:v>
                </c:pt>
                <c:pt idx="2">
                  <c:v>Poole</c:v>
                </c:pt>
                <c:pt idx="3">
                  <c:v>Dorset LEP</c:v>
                </c:pt>
                <c:pt idx="4">
                  <c:v>South East</c:v>
                </c:pt>
                <c:pt idx="5">
                  <c:v>South West</c:v>
                </c:pt>
                <c:pt idx="6">
                  <c:v>Great Britain</c:v>
                </c:pt>
              </c:strCache>
            </c:strRef>
          </c:cat>
          <c:val>
            <c:numRef>
              <c:f>'1'!$H$9:$H$15</c:f>
              <c:numCache>
                <c:formatCode>0.0%</c:formatCode>
                <c:ptCount val="7"/>
                <c:pt idx="0">
                  <c:v>0.84375</c:v>
                </c:pt>
                <c:pt idx="1">
                  <c:v>0.82221784868550529</c:v>
                </c:pt>
                <c:pt idx="2">
                  <c:v>0.84366297519590705</c:v>
                </c:pt>
                <c:pt idx="3">
                  <c:v>0.83297296954556121</c:v>
                </c:pt>
                <c:pt idx="4">
                  <c:v>0.84606356002562733</c:v>
                </c:pt>
                <c:pt idx="5">
                  <c:v>0.82508334190129118</c:v>
                </c:pt>
                <c:pt idx="6">
                  <c:v>0.81648713354636149</c:v>
                </c:pt>
              </c:numCache>
            </c:numRef>
          </c:val>
        </c:ser>
        <c:dLbls>
          <c:showLegendKey val="0"/>
          <c:showVal val="0"/>
          <c:showCatName val="0"/>
          <c:showSerName val="0"/>
          <c:showPercent val="0"/>
          <c:showBubbleSize val="0"/>
        </c:dLbls>
        <c:gapWidth val="150"/>
        <c:axId val="576082296"/>
        <c:axId val="576087784"/>
      </c:barChart>
      <c:catAx>
        <c:axId val="576082296"/>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950" b="0" i="0" u="none" strike="noStrike" baseline="0">
                <a:solidFill>
                  <a:srgbClr val="000000"/>
                </a:solidFill>
                <a:latin typeface="Arial"/>
                <a:ea typeface="Arial"/>
                <a:cs typeface="Arial"/>
              </a:defRPr>
            </a:pPr>
            <a:endParaRPr lang="en-US"/>
          </a:p>
        </c:txPr>
        <c:crossAx val="576087784"/>
        <c:crosses val="autoZero"/>
        <c:auto val="0"/>
        <c:lblAlgn val="ctr"/>
        <c:lblOffset val="100"/>
        <c:tickLblSkip val="1"/>
        <c:tickMarkSkip val="1"/>
        <c:noMultiLvlLbl val="0"/>
      </c:catAx>
      <c:valAx>
        <c:axId val="576087784"/>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576082296"/>
        <c:crosses val="autoZero"/>
        <c:crossBetween val="between"/>
      </c:valAx>
      <c:spPr>
        <a:noFill/>
        <a:ln w="25400">
          <a:noFill/>
        </a:ln>
      </c:spPr>
    </c:plotArea>
    <c:legend>
      <c:legendPos val="b"/>
      <c:overlay val="0"/>
      <c:spPr>
        <a:noFill/>
        <a:ln w="25400">
          <a:noFill/>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9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2017.xlsx]10!PivotTable6</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marker>
          <c:symbol val="none"/>
        </c:marker>
      </c:pivotFmt>
      <c:pivotFmt>
        <c:idx val="5"/>
        <c:marker>
          <c:symbol val="none"/>
        </c:marker>
      </c:pivotFmt>
      <c:pivotFmt>
        <c:idx val="6"/>
        <c:marker>
          <c:symbol val="none"/>
        </c:marker>
      </c:pivotFmt>
    </c:pivotFmts>
    <c:plotArea>
      <c:layout/>
      <c:barChart>
        <c:barDir val="col"/>
        <c:grouping val="clustered"/>
        <c:varyColors val="0"/>
        <c:ser>
          <c:idx val="0"/>
          <c:order val="0"/>
          <c:tx>
            <c:strRef>
              <c:f>'10'!$B$7:$B$8</c:f>
              <c:strCache>
                <c:ptCount val="1"/>
                <c:pt idx="0">
                  <c:v>2009</c:v>
                </c:pt>
              </c:strCache>
            </c:strRef>
          </c:tx>
          <c:spPr>
            <a:solidFill>
              <a:srgbClr val="9999FF"/>
            </a:solidFill>
            <a:ln w="12700">
              <a:solidFill>
                <a:srgbClr val="000000"/>
              </a:solidFill>
              <a:prstDash val="solid"/>
            </a:ln>
          </c:spPr>
          <c:invertIfNegative val="0"/>
          <c:cat>
            <c:strRef>
              <c:f>'10'!$A$9:$A$14</c:f>
              <c:strCache>
                <c:ptCount val="6"/>
                <c:pt idx="0">
                  <c:v>Bournemouth</c:v>
                </c:pt>
                <c:pt idx="1">
                  <c:v>Dorset</c:v>
                </c:pt>
                <c:pt idx="2">
                  <c:v>Poole</c:v>
                </c:pt>
                <c:pt idx="3">
                  <c:v>South East</c:v>
                </c:pt>
                <c:pt idx="4">
                  <c:v>South West</c:v>
                </c:pt>
                <c:pt idx="5">
                  <c:v>GB</c:v>
                </c:pt>
              </c:strCache>
            </c:strRef>
          </c:cat>
          <c:val>
            <c:numRef>
              <c:f>'10'!$B$9:$B$14</c:f>
              <c:numCache>
                <c:formatCode>0.0%</c:formatCode>
                <c:ptCount val="6"/>
                <c:pt idx="0">
                  <c:v>0.47</c:v>
                </c:pt>
                <c:pt idx="1">
                  <c:v>0.53100000000000003</c:v>
                </c:pt>
                <c:pt idx="2">
                  <c:v>0.51100000000000001</c:v>
                </c:pt>
                <c:pt idx="3">
                  <c:v>0.48700000000000004</c:v>
                </c:pt>
                <c:pt idx="4">
                  <c:v>0.502</c:v>
                </c:pt>
                <c:pt idx="5">
                  <c:v>0.46700000000000003</c:v>
                </c:pt>
              </c:numCache>
            </c:numRef>
          </c:val>
        </c:ser>
        <c:ser>
          <c:idx val="1"/>
          <c:order val="1"/>
          <c:tx>
            <c:strRef>
              <c:f>'10'!$C$7:$C$8</c:f>
              <c:strCache>
                <c:ptCount val="1"/>
                <c:pt idx="0">
                  <c:v>2010</c:v>
                </c:pt>
              </c:strCache>
            </c:strRef>
          </c:tx>
          <c:spPr>
            <a:solidFill>
              <a:srgbClr val="993366"/>
            </a:solidFill>
            <a:ln w="12700">
              <a:solidFill>
                <a:srgbClr val="000000"/>
              </a:solidFill>
              <a:prstDash val="solid"/>
            </a:ln>
          </c:spPr>
          <c:invertIfNegative val="0"/>
          <c:cat>
            <c:strRef>
              <c:f>'10'!$A$9:$A$14</c:f>
              <c:strCache>
                <c:ptCount val="6"/>
                <c:pt idx="0">
                  <c:v>Bournemouth</c:v>
                </c:pt>
                <c:pt idx="1">
                  <c:v>Dorset</c:v>
                </c:pt>
                <c:pt idx="2">
                  <c:v>Poole</c:v>
                </c:pt>
                <c:pt idx="3">
                  <c:v>South East</c:v>
                </c:pt>
                <c:pt idx="4">
                  <c:v>South West</c:v>
                </c:pt>
                <c:pt idx="5">
                  <c:v>GB</c:v>
                </c:pt>
              </c:strCache>
            </c:strRef>
          </c:cat>
          <c:val>
            <c:numRef>
              <c:f>'10'!$C$9:$C$14</c:f>
              <c:numCache>
                <c:formatCode>0.0%</c:formatCode>
                <c:ptCount val="6"/>
                <c:pt idx="0">
                  <c:v>0.38200000000000001</c:v>
                </c:pt>
                <c:pt idx="1">
                  <c:v>0.51</c:v>
                </c:pt>
                <c:pt idx="2">
                  <c:v>0.496</c:v>
                </c:pt>
                <c:pt idx="3">
                  <c:v>0.46799999999999997</c:v>
                </c:pt>
                <c:pt idx="4">
                  <c:v>0.48100000000000004</c:v>
                </c:pt>
                <c:pt idx="5">
                  <c:v>0.442</c:v>
                </c:pt>
              </c:numCache>
            </c:numRef>
          </c:val>
        </c:ser>
        <c:ser>
          <c:idx val="2"/>
          <c:order val="2"/>
          <c:tx>
            <c:strRef>
              <c:f>'10'!$D$7:$D$8</c:f>
              <c:strCache>
                <c:ptCount val="1"/>
                <c:pt idx="0">
                  <c:v>2011</c:v>
                </c:pt>
              </c:strCache>
            </c:strRef>
          </c:tx>
          <c:spPr>
            <a:solidFill>
              <a:srgbClr val="FFFFCC"/>
            </a:solidFill>
            <a:ln w="12700">
              <a:solidFill>
                <a:srgbClr val="000000"/>
              </a:solidFill>
              <a:prstDash val="solid"/>
            </a:ln>
          </c:spPr>
          <c:invertIfNegative val="0"/>
          <c:cat>
            <c:strRef>
              <c:f>'10'!$A$9:$A$14</c:f>
              <c:strCache>
                <c:ptCount val="6"/>
                <c:pt idx="0">
                  <c:v>Bournemouth</c:v>
                </c:pt>
                <c:pt idx="1">
                  <c:v>Dorset</c:v>
                </c:pt>
                <c:pt idx="2">
                  <c:v>Poole</c:v>
                </c:pt>
                <c:pt idx="3">
                  <c:v>South East</c:v>
                </c:pt>
                <c:pt idx="4">
                  <c:v>South West</c:v>
                </c:pt>
                <c:pt idx="5">
                  <c:v>GB</c:v>
                </c:pt>
              </c:strCache>
            </c:strRef>
          </c:cat>
          <c:val>
            <c:numRef>
              <c:f>'10'!$D$9:$D$14</c:f>
              <c:numCache>
                <c:formatCode>0.0%</c:formatCode>
                <c:ptCount val="6"/>
                <c:pt idx="0">
                  <c:v>0.436</c:v>
                </c:pt>
                <c:pt idx="1">
                  <c:v>0.51900000000000002</c:v>
                </c:pt>
                <c:pt idx="2">
                  <c:v>0.44799999999999995</c:v>
                </c:pt>
                <c:pt idx="3">
                  <c:v>0.47799999999999998</c:v>
                </c:pt>
                <c:pt idx="4">
                  <c:v>0.48899999999999999</c:v>
                </c:pt>
                <c:pt idx="5">
                  <c:v>0.44900000000000001</c:v>
                </c:pt>
              </c:numCache>
            </c:numRef>
          </c:val>
        </c:ser>
        <c:ser>
          <c:idx val="3"/>
          <c:order val="3"/>
          <c:tx>
            <c:strRef>
              <c:f>'10'!$E$7:$E$8</c:f>
              <c:strCache>
                <c:ptCount val="1"/>
                <c:pt idx="0">
                  <c:v>2012</c:v>
                </c:pt>
              </c:strCache>
            </c:strRef>
          </c:tx>
          <c:spPr>
            <a:solidFill>
              <a:srgbClr val="CCFFFF"/>
            </a:solidFill>
            <a:ln w="12700">
              <a:solidFill>
                <a:srgbClr val="000000"/>
              </a:solidFill>
              <a:prstDash val="solid"/>
            </a:ln>
          </c:spPr>
          <c:invertIfNegative val="0"/>
          <c:cat>
            <c:strRef>
              <c:f>'10'!$A$9:$A$14</c:f>
              <c:strCache>
                <c:ptCount val="6"/>
                <c:pt idx="0">
                  <c:v>Bournemouth</c:v>
                </c:pt>
                <c:pt idx="1">
                  <c:v>Dorset</c:v>
                </c:pt>
                <c:pt idx="2">
                  <c:v>Poole</c:v>
                </c:pt>
                <c:pt idx="3">
                  <c:v>South East</c:v>
                </c:pt>
                <c:pt idx="4">
                  <c:v>South West</c:v>
                </c:pt>
                <c:pt idx="5">
                  <c:v>GB</c:v>
                </c:pt>
              </c:strCache>
            </c:strRef>
          </c:cat>
          <c:val>
            <c:numRef>
              <c:f>'10'!$E$9:$E$14</c:f>
              <c:numCache>
                <c:formatCode>0.0%</c:formatCode>
                <c:ptCount val="6"/>
                <c:pt idx="0">
                  <c:v>0.42899999999999999</c:v>
                </c:pt>
                <c:pt idx="1">
                  <c:v>0.48200000000000004</c:v>
                </c:pt>
                <c:pt idx="2">
                  <c:v>0.48299999999999998</c:v>
                </c:pt>
                <c:pt idx="3">
                  <c:v>0.47299999999999998</c:v>
                </c:pt>
                <c:pt idx="4">
                  <c:v>0.48100000000000004</c:v>
                </c:pt>
                <c:pt idx="5">
                  <c:v>0.44600000000000001</c:v>
                </c:pt>
              </c:numCache>
            </c:numRef>
          </c:val>
        </c:ser>
        <c:ser>
          <c:idx val="4"/>
          <c:order val="4"/>
          <c:tx>
            <c:strRef>
              <c:f>'10'!$F$7:$F$8</c:f>
              <c:strCache>
                <c:ptCount val="1"/>
                <c:pt idx="0">
                  <c:v>2013</c:v>
                </c:pt>
              </c:strCache>
            </c:strRef>
          </c:tx>
          <c:invertIfNegative val="0"/>
          <c:cat>
            <c:strRef>
              <c:f>'10'!$A$9:$A$14</c:f>
              <c:strCache>
                <c:ptCount val="6"/>
                <c:pt idx="0">
                  <c:v>Bournemouth</c:v>
                </c:pt>
                <c:pt idx="1">
                  <c:v>Dorset</c:v>
                </c:pt>
                <c:pt idx="2">
                  <c:v>Poole</c:v>
                </c:pt>
                <c:pt idx="3">
                  <c:v>South East</c:v>
                </c:pt>
                <c:pt idx="4">
                  <c:v>South West</c:v>
                </c:pt>
                <c:pt idx="5">
                  <c:v>GB</c:v>
                </c:pt>
              </c:strCache>
            </c:strRef>
          </c:cat>
          <c:val>
            <c:numRef>
              <c:f>'10'!$F$9:$F$14</c:f>
              <c:numCache>
                <c:formatCode>0.0%</c:formatCode>
                <c:ptCount val="6"/>
                <c:pt idx="0">
                  <c:v>0.41299999999999998</c:v>
                </c:pt>
                <c:pt idx="1">
                  <c:v>0.46899999999999997</c:v>
                </c:pt>
                <c:pt idx="2">
                  <c:v>0.44400000000000001</c:v>
                </c:pt>
                <c:pt idx="3">
                  <c:v>0.443</c:v>
                </c:pt>
                <c:pt idx="4">
                  <c:v>0.45600000000000002</c:v>
                </c:pt>
                <c:pt idx="5">
                  <c:v>0.41399999999999998</c:v>
                </c:pt>
              </c:numCache>
            </c:numRef>
          </c:val>
        </c:ser>
        <c:ser>
          <c:idx val="5"/>
          <c:order val="5"/>
          <c:tx>
            <c:strRef>
              <c:f>'10'!$G$7:$G$8</c:f>
              <c:strCache>
                <c:ptCount val="1"/>
                <c:pt idx="0">
                  <c:v>2014</c:v>
                </c:pt>
              </c:strCache>
            </c:strRef>
          </c:tx>
          <c:invertIfNegative val="0"/>
          <c:cat>
            <c:strRef>
              <c:f>'10'!$A$9:$A$14</c:f>
              <c:strCache>
                <c:ptCount val="6"/>
                <c:pt idx="0">
                  <c:v>Bournemouth</c:v>
                </c:pt>
                <c:pt idx="1">
                  <c:v>Dorset</c:v>
                </c:pt>
                <c:pt idx="2">
                  <c:v>Poole</c:v>
                </c:pt>
                <c:pt idx="3">
                  <c:v>South East</c:v>
                </c:pt>
                <c:pt idx="4">
                  <c:v>South West</c:v>
                </c:pt>
                <c:pt idx="5">
                  <c:v>GB</c:v>
                </c:pt>
              </c:strCache>
            </c:strRef>
          </c:cat>
          <c:val>
            <c:numRef>
              <c:f>'10'!$G$9:$G$14</c:f>
              <c:numCache>
                <c:formatCode>0.0%</c:formatCode>
                <c:ptCount val="6"/>
                <c:pt idx="0">
                  <c:v>0.40899999999999997</c:v>
                </c:pt>
                <c:pt idx="1">
                  <c:v>0.47199999999999998</c:v>
                </c:pt>
                <c:pt idx="2">
                  <c:v>0.4</c:v>
                </c:pt>
                <c:pt idx="3">
                  <c:v>0.438</c:v>
                </c:pt>
                <c:pt idx="4">
                  <c:v>0.45</c:v>
                </c:pt>
                <c:pt idx="5">
                  <c:v>0.41799999999999998</c:v>
                </c:pt>
              </c:numCache>
            </c:numRef>
          </c:val>
        </c:ser>
        <c:ser>
          <c:idx val="6"/>
          <c:order val="6"/>
          <c:tx>
            <c:strRef>
              <c:f>'10'!$H$7:$H$8</c:f>
              <c:strCache>
                <c:ptCount val="1"/>
                <c:pt idx="0">
                  <c:v>2015</c:v>
                </c:pt>
              </c:strCache>
            </c:strRef>
          </c:tx>
          <c:invertIfNegative val="0"/>
          <c:cat>
            <c:strRef>
              <c:f>'10'!$A$9:$A$14</c:f>
              <c:strCache>
                <c:ptCount val="6"/>
                <c:pt idx="0">
                  <c:v>Bournemouth</c:v>
                </c:pt>
                <c:pt idx="1">
                  <c:v>Dorset</c:v>
                </c:pt>
                <c:pt idx="2">
                  <c:v>Poole</c:v>
                </c:pt>
                <c:pt idx="3">
                  <c:v>South East</c:v>
                </c:pt>
                <c:pt idx="4">
                  <c:v>South West</c:v>
                </c:pt>
                <c:pt idx="5">
                  <c:v>GB</c:v>
                </c:pt>
              </c:strCache>
            </c:strRef>
          </c:cat>
          <c:val>
            <c:numRef>
              <c:f>'10'!$H$9:$H$14</c:f>
              <c:numCache>
                <c:formatCode>0.0%</c:formatCode>
                <c:ptCount val="6"/>
                <c:pt idx="0">
                  <c:v>0.44</c:v>
                </c:pt>
                <c:pt idx="1">
                  <c:v>0.432</c:v>
                </c:pt>
                <c:pt idx="2">
                  <c:v>0.43099999999999999</c:v>
                </c:pt>
                <c:pt idx="3">
                  <c:v>0.434</c:v>
                </c:pt>
                <c:pt idx="4">
                  <c:v>0.442</c:v>
                </c:pt>
                <c:pt idx="5">
                  <c:v>0.41399999999999998</c:v>
                </c:pt>
              </c:numCache>
            </c:numRef>
          </c:val>
        </c:ser>
        <c:dLbls>
          <c:showLegendKey val="0"/>
          <c:showVal val="0"/>
          <c:showCatName val="0"/>
          <c:showSerName val="0"/>
          <c:showPercent val="0"/>
          <c:showBubbleSize val="0"/>
        </c:dLbls>
        <c:gapWidth val="150"/>
        <c:axId val="576089352"/>
        <c:axId val="576084648"/>
      </c:barChart>
      <c:catAx>
        <c:axId val="57608935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US"/>
          </a:p>
        </c:txPr>
        <c:crossAx val="576084648"/>
        <c:crosses val="autoZero"/>
        <c:auto val="0"/>
        <c:lblAlgn val="ctr"/>
        <c:lblOffset val="100"/>
        <c:tickLblSkip val="1"/>
        <c:tickMarkSkip val="1"/>
        <c:noMultiLvlLbl val="0"/>
      </c:catAx>
      <c:valAx>
        <c:axId val="576084648"/>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US"/>
          </a:p>
        </c:txPr>
        <c:crossAx val="576089352"/>
        <c:crosses val="autoZero"/>
        <c:crossBetween val="between"/>
      </c:valAx>
      <c:spPr>
        <a:noFill/>
        <a:ln w="25400">
          <a:noFill/>
        </a:ln>
      </c:spPr>
    </c:plotArea>
    <c:legend>
      <c:legendPos val="b"/>
      <c:overlay val="0"/>
      <c:spPr>
        <a:noFill/>
        <a:ln w="25400">
          <a:noFill/>
        </a:ln>
      </c:spPr>
      <c:txPr>
        <a:bodyPr/>
        <a:lstStyle/>
        <a:p>
          <a:pPr>
            <a:defRPr sz="62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8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2017.xlsx]11!PivotTable2</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s>
    <c:plotArea>
      <c:layout/>
      <c:barChart>
        <c:barDir val="col"/>
        <c:grouping val="clustered"/>
        <c:varyColors val="0"/>
        <c:ser>
          <c:idx val="0"/>
          <c:order val="0"/>
          <c:tx>
            <c:strRef>
              <c:f>'11'!$B$7:$B$8</c:f>
              <c:strCache>
                <c:ptCount val="1"/>
                <c:pt idx="0">
                  <c:v>2010</c:v>
                </c:pt>
              </c:strCache>
            </c:strRef>
          </c:tx>
          <c:spPr>
            <a:solidFill>
              <a:srgbClr val="9999FF"/>
            </a:solidFill>
            <a:ln w="12700">
              <a:solidFill>
                <a:srgbClr val="000000"/>
              </a:solidFill>
              <a:prstDash val="solid"/>
            </a:ln>
          </c:spPr>
          <c:invertIfNegative val="0"/>
          <c:cat>
            <c:strRef>
              <c:f>'11'!$A$9:$A$15</c:f>
              <c:strCache>
                <c:ptCount val="7"/>
                <c:pt idx="0">
                  <c:v>Bournemouth</c:v>
                </c:pt>
                <c:pt idx="1">
                  <c:v>Dorset</c:v>
                </c:pt>
                <c:pt idx="2">
                  <c:v>Poole</c:v>
                </c:pt>
                <c:pt idx="3">
                  <c:v>Dorset LEP</c:v>
                </c:pt>
                <c:pt idx="4">
                  <c:v>South East</c:v>
                </c:pt>
                <c:pt idx="5">
                  <c:v>South West</c:v>
                </c:pt>
                <c:pt idx="6">
                  <c:v>Great Britain</c:v>
                </c:pt>
              </c:strCache>
            </c:strRef>
          </c:cat>
          <c:val>
            <c:numRef>
              <c:f>'11'!$B$9:$B$15</c:f>
              <c:numCache>
                <c:formatCode>0.0%</c:formatCode>
                <c:ptCount val="7"/>
                <c:pt idx="0">
                  <c:v>0.27200000000000002</c:v>
                </c:pt>
                <c:pt idx="1">
                  <c:v>0.32</c:v>
                </c:pt>
                <c:pt idx="2">
                  <c:v>0.28100000000000003</c:v>
                </c:pt>
                <c:pt idx="3">
                  <c:v>0.3</c:v>
                </c:pt>
                <c:pt idx="4">
                  <c:v>0.34</c:v>
                </c:pt>
                <c:pt idx="5">
                  <c:v>0.316</c:v>
                </c:pt>
                <c:pt idx="6">
                  <c:v>0.312</c:v>
                </c:pt>
              </c:numCache>
            </c:numRef>
          </c:val>
        </c:ser>
        <c:ser>
          <c:idx val="1"/>
          <c:order val="1"/>
          <c:tx>
            <c:strRef>
              <c:f>'11'!$C$7:$C$8</c:f>
              <c:strCache>
                <c:ptCount val="1"/>
                <c:pt idx="0">
                  <c:v>2011</c:v>
                </c:pt>
              </c:strCache>
            </c:strRef>
          </c:tx>
          <c:spPr>
            <a:solidFill>
              <a:srgbClr val="993366"/>
            </a:solidFill>
            <a:ln w="12700">
              <a:solidFill>
                <a:srgbClr val="000000"/>
              </a:solidFill>
              <a:prstDash val="solid"/>
            </a:ln>
          </c:spPr>
          <c:invertIfNegative val="0"/>
          <c:cat>
            <c:strRef>
              <c:f>'11'!$A$9:$A$15</c:f>
              <c:strCache>
                <c:ptCount val="7"/>
                <c:pt idx="0">
                  <c:v>Bournemouth</c:v>
                </c:pt>
                <c:pt idx="1">
                  <c:v>Dorset</c:v>
                </c:pt>
                <c:pt idx="2">
                  <c:v>Poole</c:v>
                </c:pt>
                <c:pt idx="3">
                  <c:v>Dorset LEP</c:v>
                </c:pt>
                <c:pt idx="4">
                  <c:v>South East</c:v>
                </c:pt>
                <c:pt idx="5">
                  <c:v>South West</c:v>
                </c:pt>
                <c:pt idx="6">
                  <c:v>Great Britain</c:v>
                </c:pt>
              </c:strCache>
            </c:strRef>
          </c:cat>
          <c:val>
            <c:numRef>
              <c:f>'11'!$C$9:$C$15</c:f>
              <c:numCache>
                <c:formatCode>0.0%</c:formatCode>
                <c:ptCount val="7"/>
                <c:pt idx="0">
                  <c:v>0.32500000000000001</c:v>
                </c:pt>
                <c:pt idx="1">
                  <c:v>0.31</c:v>
                </c:pt>
                <c:pt idx="2">
                  <c:v>0.27400000000000002</c:v>
                </c:pt>
                <c:pt idx="3">
                  <c:v>0.307</c:v>
                </c:pt>
                <c:pt idx="4">
                  <c:v>0.36099999999999999</c:v>
                </c:pt>
                <c:pt idx="5">
                  <c:v>0.32899999999999996</c:v>
                </c:pt>
                <c:pt idx="6">
                  <c:v>0.32800000000000001</c:v>
                </c:pt>
              </c:numCache>
            </c:numRef>
          </c:val>
        </c:ser>
        <c:ser>
          <c:idx val="2"/>
          <c:order val="2"/>
          <c:tx>
            <c:strRef>
              <c:f>'11'!$D$7:$D$8</c:f>
              <c:strCache>
                <c:ptCount val="1"/>
                <c:pt idx="0">
                  <c:v>2012</c:v>
                </c:pt>
              </c:strCache>
            </c:strRef>
          </c:tx>
          <c:spPr>
            <a:solidFill>
              <a:srgbClr val="FFFFCC"/>
            </a:solidFill>
            <a:ln w="12700">
              <a:solidFill>
                <a:srgbClr val="000000"/>
              </a:solidFill>
              <a:prstDash val="solid"/>
            </a:ln>
          </c:spPr>
          <c:invertIfNegative val="0"/>
          <c:cat>
            <c:strRef>
              <c:f>'11'!$A$9:$A$15</c:f>
              <c:strCache>
                <c:ptCount val="7"/>
                <c:pt idx="0">
                  <c:v>Bournemouth</c:v>
                </c:pt>
                <c:pt idx="1">
                  <c:v>Dorset</c:v>
                </c:pt>
                <c:pt idx="2">
                  <c:v>Poole</c:v>
                </c:pt>
                <c:pt idx="3">
                  <c:v>Dorset LEP</c:v>
                </c:pt>
                <c:pt idx="4">
                  <c:v>South East</c:v>
                </c:pt>
                <c:pt idx="5">
                  <c:v>South West</c:v>
                </c:pt>
                <c:pt idx="6">
                  <c:v>Great Britain</c:v>
                </c:pt>
              </c:strCache>
            </c:strRef>
          </c:cat>
          <c:val>
            <c:numRef>
              <c:f>'11'!$D$9:$D$15</c:f>
              <c:numCache>
                <c:formatCode>0.0%</c:formatCode>
                <c:ptCount val="7"/>
                <c:pt idx="0">
                  <c:v>0.32600000000000001</c:v>
                </c:pt>
                <c:pt idx="1">
                  <c:v>0.36099999999999999</c:v>
                </c:pt>
                <c:pt idx="2">
                  <c:v>0.27300000000000002</c:v>
                </c:pt>
                <c:pt idx="3">
                  <c:v>0.33400000000000002</c:v>
                </c:pt>
                <c:pt idx="4">
                  <c:v>0.36799999999999999</c:v>
                </c:pt>
                <c:pt idx="5">
                  <c:v>0.34</c:v>
                </c:pt>
                <c:pt idx="6">
                  <c:v>0.34200000000000003</c:v>
                </c:pt>
              </c:numCache>
            </c:numRef>
          </c:val>
        </c:ser>
        <c:ser>
          <c:idx val="3"/>
          <c:order val="3"/>
          <c:tx>
            <c:strRef>
              <c:f>'11'!$E$7:$E$8</c:f>
              <c:strCache>
                <c:ptCount val="1"/>
                <c:pt idx="0">
                  <c:v>2013</c:v>
                </c:pt>
              </c:strCache>
            </c:strRef>
          </c:tx>
          <c:invertIfNegative val="0"/>
          <c:cat>
            <c:strRef>
              <c:f>'11'!$A$9:$A$15</c:f>
              <c:strCache>
                <c:ptCount val="7"/>
                <c:pt idx="0">
                  <c:v>Bournemouth</c:v>
                </c:pt>
                <c:pt idx="1">
                  <c:v>Dorset</c:v>
                </c:pt>
                <c:pt idx="2">
                  <c:v>Poole</c:v>
                </c:pt>
                <c:pt idx="3">
                  <c:v>Dorset LEP</c:v>
                </c:pt>
                <c:pt idx="4">
                  <c:v>South East</c:v>
                </c:pt>
                <c:pt idx="5">
                  <c:v>South West</c:v>
                </c:pt>
                <c:pt idx="6">
                  <c:v>Great Britain</c:v>
                </c:pt>
              </c:strCache>
            </c:strRef>
          </c:cat>
          <c:val>
            <c:numRef>
              <c:f>'11'!$E$9:$E$15</c:f>
              <c:numCache>
                <c:formatCode>0.0%</c:formatCode>
                <c:ptCount val="7"/>
                <c:pt idx="0">
                  <c:v>0.33400000000000002</c:v>
                </c:pt>
                <c:pt idx="1">
                  <c:v>0.36499999999999999</c:v>
                </c:pt>
                <c:pt idx="2">
                  <c:v>0.32300000000000001</c:v>
                </c:pt>
                <c:pt idx="3">
                  <c:v>0.34799999999999998</c:v>
                </c:pt>
                <c:pt idx="4">
                  <c:v>0.38200000000000001</c:v>
                </c:pt>
                <c:pt idx="5">
                  <c:v>0.34100000000000003</c:v>
                </c:pt>
                <c:pt idx="6">
                  <c:v>0.35099999999999998</c:v>
                </c:pt>
              </c:numCache>
            </c:numRef>
          </c:val>
        </c:ser>
        <c:ser>
          <c:idx val="4"/>
          <c:order val="4"/>
          <c:tx>
            <c:strRef>
              <c:f>'11'!$F$7:$F$8</c:f>
              <c:strCache>
                <c:ptCount val="1"/>
                <c:pt idx="0">
                  <c:v>2014</c:v>
                </c:pt>
              </c:strCache>
            </c:strRef>
          </c:tx>
          <c:invertIfNegative val="0"/>
          <c:cat>
            <c:strRef>
              <c:f>'11'!$A$9:$A$15</c:f>
              <c:strCache>
                <c:ptCount val="7"/>
                <c:pt idx="0">
                  <c:v>Bournemouth</c:v>
                </c:pt>
                <c:pt idx="1">
                  <c:v>Dorset</c:v>
                </c:pt>
                <c:pt idx="2">
                  <c:v>Poole</c:v>
                </c:pt>
                <c:pt idx="3">
                  <c:v>Dorset LEP</c:v>
                </c:pt>
                <c:pt idx="4">
                  <c:v>South East</c:v>
                </c:pt>
                <c:pt idx="5">
                  <c:v>South West</c:v>
                </c:pt>
                <c:pt idx="6">
                  <c:v>Great Britain</c:v>
                </c:pt>
              </c:strCache>
            </c:strRef>
          </c:cat>
          <c:val>
            <c:numRef>
              <c:f>'11'!$F$9:$F$15</c:f>
              <c:numCache>
                <c:formatCode>0.0%</c:formatCode>
                <c:ptCount val="7"/>
                <c:pt idx="0">
                  <c:v>0.36099999999999999</c:v>
                </c:pt>
                <c:pt idx="1">
                  <c:v>0.36799999999999999</c:v>
                </c:pt>
                <c:pt idx="2">
                  <c:v>0.34899999999999998</c:v>
                </c:pt>
                <c:pt idx="3">
                  <c:v>0.36199999999999999</c:v>
                </c:pt>
                <c:pt idx="4">
                  <c:v>0.39100000000000001</c:v>
                </c:pt>
                <c:pt idx="5">
                  <c:v>0.36599999999999999</c:v>
                </c:pt>
                <c:pt idx="6">
                  <c:v>0.36</c:v>
                </c:pt>
              </c:numCache>
            </c:numRef>
          </c:val>
        </c:ser>
        <c:ser>
          <c:idx val="5"/>
          <c:order val="5"/>
          <c:tx>
            <c:strRef>
              <c:f>'11'!$G$7:$G$8</c:f>
              <c:strCache>
                <c:ptCount val="1"/>
                <c:pt idx="0">
                  <c:v>2015</c:v>
                </c:pt>
              </c:strCache>
            </c:strRef>
          </c:tx>
          <c:invertIfNegative val="0"/>
          <c:cat>
            <c:strRef>
              <c:f>'11'!$A$9:$A$15</c:f>
              <c:strCache>
                <c:ptCount val="7"/>
                <c:pt idx="0">
                  <c:v>Bournemouth</c:v>
                </c:pt>
                <c:pt idx="1">
                  <c:v>Dorset</c:v>
                </c:pt>
                <c:pt idx="2">
                  <c:v>Poole</c:v>
                </c:pt>
                <c:pt idx="3">
                  <c:v>Dorset LEP</c:v>
                </c:pt>
                <c:pt idx="4">
                  <c:v>South East</c:v>
                </c:pt>
                <c:pt idx="5">
                  <c:v>South West</c:v>
                </c:pt>
                <c:pt idx="6">
                  <c:v>Great Britain</c:v>
                </c:pt>
              </c:strCache>
            </c:strRef>
          </c:cat>
          <c:val>
            <c:numRef>
              <c:f>'11'!$G$9:$G$15</c:f>
              <c:numCache>
                <c:formatCode>0.0%</c:formatCode>
                <c:ptCount val="7"/>
                <c:pt idx="0">
                  <c:v>0.36199999999999999</c:v>
                </c:pt>
                <c:pt idx="1">
                  <c:v>0.33899999999999997</c:v>
                </c:pt>
                <c:pt idx="2">
                  <c:v>0.372</c:v>
                </c:pt>
                <c:pt idx="3">
                  <c:v>0.35199999999999998</c:v>
                </c:pt>
                <c:pt idx="4">
                  <c:v>0.39799999999999996</c:v>
                </c:pt>
                <c:pt idx="5">
                  <c:v>0.373</c:v>
                </c:pt>
                <c:pt idx="6">
                  <c:v>0.371</c:v>
                </c:pt>
              </c:numCache>
            </c:numRef>
          </c:val>
        </c:ser>
        <c:ser>
          <c:idx val="6"/>
          <c:order val="6"/>
          <c:tx>
            <c:strRef>
              <c:f>'11'!$H$7:$H$8</c:f>
              <c:strCache>
                <c:ptCount val="1"/>
                <c:pt idx="0">
                  <c:v>2016</c:v>
                </c:pt>
              </c:strCache>
            </c:strRef>
          </c:tx>
          <c:invertIfNegative val="0"/>
          <c:cat>
            <c:strRef>
              <c:f>'11'!$A$9:$A$15</c:f>
              <c:strCache>
                <c:ptCount val="7"/>
                <c:pt idx="0">
                  <c:v>Bournemouth</c:v>
                </c:pt>
                <c:pt idx="1">
                  <c:v>Dorset</c:v>
                </c:pt>
                <c:pt idx="2">
                  <c:v>Poole</c:v>
                </c:pt>
                <c:pt idx="3">
                  <c:v>Dorset LEP</c:v>
                </c:pt>
                <c:pt idx="4">
                  <c:v>South East</c:v>
                </c:pt>
                <c:pt idx="5">
                  <c:v>South West</c:v>
                </c:pt>
                <c:pt idx="6">
                  <c:v>Great Britain</c:v>
                </c:pt>
              </c:strCache>
            </c:strRef>
          </c:cat>
          <c:val>
            <c:numRef>
              <c:f>'11'!$H$9:$H$15</c:f>
              <c:numCache>
                <c:formatCode>0.0%</c:formatCode>
                <c:ptCount val="7"/>
                <c:pt idx="0">
                  <c:v>0.39200000000000002</c:v>
                </c:pt>
                <c:pt idx="1">
                  <c:v>0.35899999999999999</c:v>
                </c:pt>
                <c:pt idx="2">
                  <c:v>0.35399999999999998</c:v>
                </c:pt>
                <c:pt idx="3">
                  <c:v>0.36699999999999999</c:v>
                </c:pt>
                <c:pt idx="4">
                  <c:v>0.41399999999999998</c:v>
                </c:pt>
                <c:pt idx="5">
                  <c:v>0.379</c:v>
                </c:pt>
                <c:pt idx="6">
                  <c:v>0.38200000000000001</c:v>
                </c:pt>
              </c:numCache>
            </c:numRef>
          </c:val>
        </c:ser>
        <c:dLbls>
          <c:showLegendKey val="0"/>
          <c:showVal val="0"/>
          <c:showCatName val="0"/>
          <c:showSerName val="0"/>
          <c:showPercent val="0"/>
          <c:showBubbleSize val="0"/>
        </c:dLbls>
        <c:gapWidth val="150"/>
        <c:axId val="576085040"/>
        <c:axId val="576083472"/>
      </c:barChart>
      <c:catAx>
        <c:axId val="57608504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576083472"/>
        <c:crosses val="autoZero"/>
        <c:auto val="0"/>
        <c:lblAlgn val="ctr"/>
        <c:lblOffset val="100"/>
        <c:tickLblSkip val="1"/>
        <c:tickMarkSkip val="1"/>
        <c:noMultiLvlLbl val="0"/>
      </c:catAx>
      <c:valAx>
        <c:axId val="576083472"/>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576085040"/>
        <c:crosses val="autoZero"/>
        <c:crossBetween val="between"/>
      </c:valAx>
      <c:spPr>
        <a:noFill/>
        <a:ln w="25400">
          <a:noFill/>
        </a:ln>
      </c:spPr>
    </c:plotArea>
    <c:legend>
      <c:legendPos val="b"/>
      <c:overlay val="0"/>
      <c:spPr>
        <a:noFill/>
        <a:ln w="25400">
          <a:noFill/>
        </a:ln>
      </c:spPr>
      <c:txPr>
        <a:bodyPr/>
        <a:lstStyle/>
        <a:p>
          <a:pPr>
            <a:defRPr sz="57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2017.xlsx]12!PivotTable3</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spPr>
          <a:solidFill>
            <a:srgbClr val="660066"/>
          </a:solidFill>
          <a:ln w="12700">
            <a:solidFill>
              <a:srgbClr val="000000"/>
            </a:solidFill>
            <a:prstDash val="solid"/>
          </a:ln>
        </c:spPr>
        <c:marker>
          <c:symbol val="none"/>
        </c:marker>
      </c:pivotFmt>
      <c:pivotFmt>
        <c:idx val="5"/>
        <c:spPr>
          <a:solidFill>
            <a:srgbClr val="FF8080"/>
          </a:solidFill>
          <a:ln w="12700">
            <a:solidFill>
              <a:srgbClr val="000000"/>
            </a:solidFill>
            <a:prstDash val="solid"/>
          </a:ln>
        </c:spPr>
        <c:marker>
          <c:symbol val="none"/>
        </c:marker>
      </c:pivotFmt>
      <c:pivotFmt>
        <c:idx val="6"/>
        <c:spPr>
          <a:solidFill>
            <a:srgbClr val="0066CC"/>
          </a:solidFill>
          <a:ln w="12700">
            <a:solidFill>
              <a:srgbClr val="000000"/>
            </a:solidFill>
            <a:prstDash val="solid"/>
          </a:ln>
        </c:spPr>
        <c:marker>
          <c:symbol val="none"/>
        </c:marker>
      </c:pivotFmt>
      <c:pivotFmt>
        <c:idx val="7"/>
        <c:spPr>
          <a:solidFill>
            <a:srgbClr val="CCCCFF"/>
          </a:solidFill>
          <a:ln w="12700">
            <a:solidFill>
              <a:srgbClr val="000000"/>
            </a:solidFill>
            <a:prstDash val="solid"/>
          </a:ln>
        </c:spPr>
        <c:marker>
          <c:symbol val="none"/>
        </c:marker>
      </c:pivotFmt>
      <c:pivotFmt>
        <c:idx val="8"/>
        <c:marker>
          <c:symbol val="none"/>
        </c:marker>
      </c:pivotFmt>
      <c:pivotFmt>
        <c:idx val="9"/>
        <c:marker>
          <c:symbol val="none"/>
        </c:marker>
      </c:pivotFmt>
      <c:pivotFmt>
        <c:idx val="10"/>
        <c:marker>
          <c:symbol val="none"/>
        </c:marker>
      </c:pivotFmt>
    </c:pivotFmts>
    <c:plotArea>
      <c:layout/>
      <c:barChart>
        <c:barDir val="col"/>
        <c:grouping val="clustered"/>
        <c:varyColors val="0"/>
        <c:ser>
          <c:idx val="0"/>
          <c:order val="0"/>
          <c:tx>
            <c:strRef>
              <c:f>'12'!$B$4:$B$5</c:f>
              <c:strCache>
                <c:ptCount val="1"/>
                <c:pt idx="0">
                  <c:v>2005/6</c:v>
                </c:pt>
              </c:strCache>
            </c:strRef>
          </c:tx>
          <c:spPr>
            <a:solidFill>
              <a:srgbClr val="9999FF"/>
            </a:solidFill>
            <a:ln w="12700">
              <a:solidFill>
                <a:srgbClr val="000000"/>
              </a:solidFill>
              <a:prstDash val="solid"/>
            </a:ln>
          </c:spPr>
          <c:invertIfNegative val="0"/>
          <c:cat>
            <c:strRef>
              <c:f>'12'!$A$6:$A$11</c:f>
              <c:strCache>
                <c:ptCount val="6"/>
                <c:pt idx="0">
                  <c:v>Bournemouth</c:v>
                </c:pt>
                <c:pt idx="1">
                  <c:v>Dorset</c:v>
                </c:pt>
                <c:pt idx="2">
                  <c:v>Poole</c:v>
                </c:pt>
                <c:pt idx="3">
                  <c:v>South East</c:v>
                </c:pt>
                <c:pt idx="4">
                  <c:v>South West</c:v>
                </c:pt>
                <c:pt idx="5">
                  <c:v>England</c:v>
                </c:pt>
              </c:strCache>
            </c:strRef>
          </c:cat>
          <c:val>
            <c:numRef>
              <c:f>'12'!$B$6:$B$11</c:f>
              <c:numCache>
                <c:formatCode>0.0%</c:formatCode>
                <c:ptCount val="6"/>
                <c:pt idx="0">
                  <c:v>0.436</c:v>
                </c:pt>
                <c:pt idx="1">
                  <c:v>0.5</c:v>
                </c:pt>
                <c:pt idx="2">
                  <c:v>0.52</c:v>
                </c:pt>
                <c:pt idx="3">
                  <c:v>0.47899999999999998</c:v>
                </c:pt>
                <c:pt idx="4">
                  <c:v>0.46200000000000002</c:v>
                </c:pt>
                <c:pt idx="5">
                  <c:v>0.45600000000000002</c:v>
                </c:pt>
              </c:numCache>
            </c:numRef>
          </c:val>
        </c:ser>
        <c:ser>
          <c:idx val="1"/>
          <c:order val="1"/>
          <c:tx>
            <c:strRef>
              <c:f>'12'!$C$4:$C$5</c:f>
              <c:strCache>
                <c:ptCount val="1"/>
                <c:pt idx="0">
                  <c:v>2006/7</c:v>
                </c:pt>
              </c:strCache>
            </c:strRef>
          </c:tx>
          <c:spPr>
            <a:solidFill>
              <a:srgbClr val="993366"/>
            </a:solidFill>
            <a:ln w="12700">
              <a:solidFill>
                <a:srgbClr val="000000"/>
              </a:solidFill>
              <a:prstDash val="solid"/>
            </a:ln>
          </c:spPr>
          <c:invertIfNegative val="0"/>
          <c:cat>
            <c:strRef>
              <c:f>'12'!$A$6:$A$11</c:f>
              <c:strCache>
                <c:ptCount val="6"/>
                <c:pt idx="0">
                  <c:v>Bournemouth</c:v>
                </c:pt>
                <c:pt idx="1">
                  <c:v>Dorset</c:v>
                </c:pt>
                <c:pt idx="2">
                  <c:v>Poole</c:v>
                </c:pt>
                <c:pt idx="3">
                  <c:v>South East</c:v>
                </c:pt>
                <c:pt idx="4">
                  <c:v>South West</c:v>
                </c:pt>
                <c:pt idx="5">
                  <c:v>England</c:v>
                </c:pt>
              </c:strCache>
            </c:strRef>
          </c:cat>
          <c:val>
            <c:numRef>
              <c:f>'12'!$C$6:$C$11</c:f>
              <c:numCache>
                <c:formatCode>0.0%</c:formatCode>
                <c:ptCount val="6"/>
                <c:pt idx="0">
                  <c:v>0.48199999999999998</c:v>
                </c:pt>
                <c:pt idx="1">
                  <c:v>0.499</c:v>
                </c:pt>
                <c:pt idx="2">
                  <c:v>0.54500000000000004</c:v>
                </c:pt>
                <c:pt idx="3">
                  <c:v>0.49399999999999999</c:v>
                </c:pt>
                <c:pt idx="4">
                  <c:v>0.47199999999999998</c:v>
                </c:pt>
                <c:pt idx="5">
                  <c:v>0.46300000000000002</c:v>
                </c:pt>
              </c:numCache>
            </c:numRef>
          </c:val>
        </c:ser>
        <c:ser>
          <c:idx val="2"/>
          <c:order val="2"/>
          <c:tx>
            <c:strRef>
              <c:f>'12'!$D$4:$D$5</c:f>
              <c:strCache>
                <c:ptCount val="1"/>
                <c:pt idx="0">
                  <c:v>2007/8</c:v>
                </c:pt>
              </c:strCache>
            </c:strRef>
          </c:tx>
          <c:spPr>
            <a:solidFill>
              <a:srgbClr val="FFFFCC"/>
            </a:solidFill>
            <a:ln w="12700">
              <a:solidFill>
                <a:srgbClr val="000000"/>
              </a:solidFill>
              <a:prstDash val="solid"/>
            </a:ln>
          </c:spPr>
          <c:invertIfNegative val="0"/>
          <c:cat>
            <c:strRef>
              <c:f>'12'!$A$6:$A$11</c:f>
              <c:strCache>
                <c:ptCount val="6"/>
                <c:pt idx="0">
                  <c:v>Bournemouth</c:v>
                </c:pt>
                <c:pt idx="1">
                  <c:v>Dorset</c:v>
                </c:pt>
                <c:pt idx="2">
                  <c:v>Poole</c:v>
                </c:pt>
                <c:pt idx="3">
                  <c:v>South East</c:v>
                </c:pt>
                <c:pt idx="4">
                  <c:v>South West</c:v>
                </c:pt>
                <c:pt idx="5">
                  <c:v>England</c:v>
                </c:pt>
              </c:strCache>
            </c:strRef>
          </c:cat>
          <c:val>
            <c:numRef>
              <c:f>'12'!$D$6:$D$11</c:f>
              <c:numCache>
                <c:formatCode>0.0%</c:formatCode>
                <c:ptCount val="6"/>
                <c:pt idx="0">
                  <c:v>0.48899999999999999</c:v>
                </c:pt>
                <c:pt idx="1">
                  <c:v>0.53300000000000003</c:v>
                </c:pt>
                <c:pt idx="2">
                  <c:v>0.56499999999999995</c:v>
                </c:pt>
                <c:pt idx="3">
                  <c:v>0.51700000000000002</c:v>
                </c:pt>
                <c:pt idx="4">
                  <c:v>0.49299999999999999</c:v>
                </c:pt>
                <c:pt idx="5">
                  <c:v>0.47599999999999998</c:v>
                </c:pt>
              </c:numCache>
            </c:numRef>
          </c:val>
        </c:ser>
        <c:ser>
          <c:idx val="3"/>
          <c:order val="3"/>
          <c:tx>
            <c:strRef>
              <c:f>'12'!$E$4:$E$5</c:f>
              <c:strCache>
                <c:ptCount val="1"/>
                <c:pt idx="0">
                  <c:v>2008/9</c:v>
                </c:pt>
              </c:strCache>
            </c:strRef>
          </c:tx>
          <c:spPr>
            <a:solidFill>
              <a:srgbClr val="CCFFFF"/>
            </a:solidFill>
            <a:ln w="12700">
              <a:solidFill>
                <a:srgbClr val="000000"/>
              </a:solidFill>
              <a:prstDash val="solid"/>
            </a:ln>
          </c:spPr>
          <c:invertIfNegative val="0"/>
          <c:cat>
            <c:strRef>
              <c:f>'12'!$A$6:$A$11</c:f>
              <c:strCache>
                <c:ptCount val="6"/>
                <c:pt idx="0">
                  <c:v>Bournemouth</c:v>
                </c:pt>
                <c:pt idx="1">
                  <c:v>Dorset</c:v>
                </c:pt>
                <c:pt idx="2">
                  <c:v>Poole</c:v>
                </c:pt>
                <c:pt idx="3">
                  <c:v>South East</c:v>
                </c:pt>
                <c:pt idx="4">
                  <c:v>South West</c:v>
                </c:pt>
                <c:pt idx="5">
                  <c:v>England</c:v>
                </c:pt>
              </c:strCache>
            </c:strRef>
          </c:cat>
          <c:val>
            <c:numRef>
              <c:f>'12'!$E$6:$E$11</c:f>
              <c:numCache>
                <c:formatCode>0.0%</c:formatCode>
                <c:ptCount val="6"/>
                <c:pt idx="0">
                  <c:v>0.51500000000000001</c:v>
                </c:pt>
                <c:pt idx="1">
                  <c:v>0.54600000000000004</c:v>
                </c:pt>
                <c:pt idx="2">
                  <c:v>0.56499999999999995</c:v>
                </c:pt>
                <c:pt idx="3">
                  <c:v>0.53700000000000003</c:v>
                </c:pt>
                <c:pt idx="4">
                  <c:v>0.51800000000000002</c:v>
                </c:pt>
                <c:pt idx="5">
                  <c:v>0.498</c:v>
                </c:pt>
              </c:numCache>
            </c:numRef>
          </c:val>
        </c:ser>
        <c:ser>
          <c:idx val="4"/>
          <c:order val="4"/>
          <c:tx>
            <c:strRef>
              <c:f>'12'!$F$4:$F$5</c:f>
              <c:strCache>
                <c:ptCount val="1"/>
                <c:pt idx="0">
                  <c:v>2009/10</c:v>
                </c:pt>
              </c:strCache>
            </c:strRef>
          </c:tx>
          <c:spPr>
            <a:solidFill>
              <a:srgbClr val="660066"/>
            </a:solidFill>
            <a:ln w="12700">
              <a:solidFill>
                <a:srgbClr val="000000"/>
              </a:solidFill>
              <a:prstDash val="solid"/>
            </a:ln>
          </c:spPr>
          <c:invertIfNegative val="0"/>
          <c:cat>
            <c:strRef>
              <c:f>'12'!$A$6:$A$11</c:f>
              <c:strCache>
                <c:ptCount val="6"/>
                <c:pt idx="0">
                  <c:v>Bournemouth</c:v>
                </c:pt>
                <c:pt idx="1">
                  <c:v>Dorset</c:v>
                </c:pt>
                <c:pt idx="2">
                  <c:v>Poole</c:v>
                </c:pt>
                <c:pt idx="3">
                  <c:v>South East</c:v>
                </c:pt>
                <c:pt idx="4">
                  <c:v>South West</c:v>
                </c:pt>
                <c:pt idx="5">
                  <c:v>England</c:v>
                </c:pt>
              </c:strCache>
            </c:strRef>
          </c:cat>
          <c:val>
            <c:numRef>
              <c:f>'12'!$F$6:$F$11</c:f>
              <c:numCache>
                <c:formatCode>0.0%</c:formatCode>
                <c:ptCount val="6"/>
                <c:pt idx="0">
                  <c:v>0.56499999999999995</c:v>
                </c:pt>
                <c:pt idx="1">
                  <c:v>0.59399999999999997</c:v>
                </c:pt>
                <c:pt idx="2">
                  <c:v>0.55300000000000005</c:v>
                </c:pt>
                <c:pt idx="3">
                  <c:v>0.57499999999999996</c:v>
                </c:pt>
                <c:pt idx="4">
                  <c:v>0.55400000000000005</c:v>
                </c:pt>
                <c:pt idx="5">
                  <c:v>0.53500000000000003</c:v>
                </c:pt>
              </c:numCache>
            </c:numRef>
          </c:val>
        </c:ser>
        <c:ser>
          <c:idx val="5"/>
          <c:order val="5"/>
          <c:tx>
            <c:strRef>
              <c:f>'12'!$G$4:$G$5</c:f>
              <c:strCache>
                <c:ptCount val="1"/>
                <c:pt idx="0">
                  <c:v>2010/11</c:v>
                </c:pt>
              </c:strCache>
            </c:strRef>
          </c:tx>
          <c:spPr>
            <a:solidFill>
              <a:srgbClr val="FF8080"/>
            </a:solidFill>
            <a:ln w="12700">
              <a:solidFill>
                <a:srgbClr val="000000"/>
              </a:solidFill>
              <a:prstDash val="solid"/>
            </a:ln>
          </c:spPr>
          <c:invertIfNegative val="0"/>
          <c:cat>
            <c:strRef>
              <c:f>'12'!$A$6:$A$11</c:f>
              <c:strCache>
                <c:ptCount val="6"/>
                <c:pt idx="0">
                  <c:v>Bournemouth</c:v>
                </c:pt>
                <c:pt idx="1">
                  <c:v>Dorset</c:v>
                </c:pt>
                <c:pt idx="2">
                  <c:v>Poole</c:v>
                </c:pt>
                <c:pt idx="3">
                  <c:v>South East</c:v>
                </c:pt>
                <c:pt idx="4">
                  <c:v>South West</c:v>
                </c:pt>
                <c:pt idx="5">
                  <c:v>England</c:v>
                </c:pt>
              </c:strCache>
            </c:strRef>
          </c:cat>
          <c:val>
            <c:numRef>
              <c:f>'12'!$G$6:$G$11</c:f>
              <c:numCache>
                <c:formatCode>0.0%</c:formatCode>
                <c:ptCount val="6"/>
                <c:pt idx="0">
                  <c:v>0.57399999999999995</c:v>
                </c:pt>
                <c:pt idx="1">
                  <c:v>0.59499999999999997</c:v>
                </c:pt>
                <c:pt idx="2">
                  <c:v>0.57199999999999995</c:v>
                </c:pt>
                <c:pt idx="3">
                  <c:v>0.59599999999999997</c:v>
                </c:pt>
                <c:pt idx="4">
                  <c:v>0.57899999999999996</c:v>
                </c:pt>
                <c:pt idx="5">
                  <c:v>0.59</c:v>
                </c:pt>
              </c:numCache>
            </c:numRef>
          </c:val>
        </c:ser>
        <c:ser>
          <c:idx val="6"/>
          <c:order val="6"/>
          <c:tx>
            <c:strRef>
              <c:f>'12'!$H$4:$H$5</c:f>
              <c:strCache>
                <c:ptCount val="1"/>
                <c:pt idx="0">
                  <c:v>2011/12</c:v>
                </c:pt>
              </c:strCache>
            </c:strRef>
          </c:tx>
          <c:spPr>
            <a:solidFill>
              <a:srgbClr val="0066CC"/>
            </a:solidFill>
            <a:ln w="12700">
              <a:solidFill>
                <a:srgbClr val="000000"/>
              </a:solidFill>
              <a:prstDash val="solid"/>
            </a:ln>
          </c:spPr>
          <c:invertIfNegative val="0"/>
          <c:cat>
            <c:strRef>
              <c:f>'12'!$A$6:$A$11</c:f>
              <c:strCache>
                <c:ptCount val="6"/>
                <c:pt idx="0">
                  <c:v>Bournemouth</c:v>
                </c:pt>
                <c:pt idx="1">
                  <c:v>Dorset</c:v>
                </c:pt>
                <c:pt idx="2">
                  <c:v>Poole</c:v>
                </c:pt>
                <c:pt idx="3">
                  <c:v>South East</c:v>
                </c:pt>
                <c:pt idx="4">
                  <c:v>South West</c:v>
                </c:pt>
                <c:pt idx="5">
                  <c:v>England</c:v>
                </c:pt>
              </c:strCache>
            </c:strRef>
          </c:cat>
          <c:val>
            <c:numRef>
              <c:f>'12'!$H$6:$H$11</c:f>
              <c:numCache>
                <c:formatCode>0.0%</c:formatCode>
                <c:ptCount val="6"/>
                <c:pt idx="0">
                  <c:v>0.60699999999999998</c:v>
                </c:pt>
                <c:pt idx="1">
                  <c:v>0.54100000000000004</c:v>
                </c:pt>
                <c:pt idx="2">
                  <c:v>0.58799999999999997</c:v>
                </c:pt>
                <c:pt idx="3">
                  <c:v>0.60199999999999998</c:v>
                </c:pt>
                <c:pt idx="4">
                  <c:v>0.57499999999999996</c:v>
                </c:pt>
                <c:pt idx="5">
                  <c:v>0.59399999999999997</c:v>
                </c:pt>
              </c:numCache>
            </c:numRef>
          </c:val>
        </c:ser>
        <c:ser>
          <c:idx val="7"/>
          <c:order val="7"/>
          <c:tx>
            <c:strRef>
              <c:f>'12'!$I$4:$I$5</c:f>
              <c:strCache>
                <c:ptCount val="1"/>
                <c:pt idx="0">
                  <c:v>2012/13</c:v>
                </c:pt>
              </c:strCache>
            </c:strRef>
          </c:tx>
          <c:spPr>
            <a:solidFill>
              <a:srgbClr val="CCCCFF"/>
            </a:solidFill>
            <a:ln w="12700">
              <a:solidFill>
                <a:srgbClr val="000000"/>
              </a:solidFill>
              <a:prstDash val="solid"/>
            </a:ln>
          </c:spPr>
          <c:invertIfNegative val="0"/>
          <c:cat>
            <c:strRef>
              <c:f>'12'!$A$6:$A$11</c:f>
              <c:strCache>
                <c:ptCount val="6"/>
                <c:pt idx="0">
                  <c:v>Bournemouth</c:v>
                </c:pt>
                <c:pt idx="1">
                  <c:v>Dorset</c:v>
                </c:pt>
                <c:pt idx="2">
                  <c:v>Poole</c:v>
                </c:pt>
                <c:pt idx="3">
                  <c:v>South East</c:v>
                </c:pt>
                <c:pt idx="4">
                  <c:v>South West</c:v>
                </c:pt>
                <c:pt idx="5">
                  <c:v>England</c:v>
                </c:pt>
              </c:strCache>
            </c:strRef>
          </c:cat>
          <c:val>
            <c:numRef>
              <c:f>'12'!$I$6:$I$11</c:f>
              <c:numCache>
                <c:formatCode>0.0%</c:formatCode>
                <c:ptCount val="6"/>
                <c:pt idx="0">
                  <c:v>0.63</c:v>
                </c:pt>
                <c:pt idx="1">
                  <c:v>0.58899999999999997</c:v>
                </c:pt>
                <c:pt idx="2">
                  <c:v>0.623</c:v>
                </c:pt>
                <c:pt idx="3">
                  <c:v>0.624</c:v>
                </c:pt>
                <c:pt idx="4">
                  <c:v>0.59499999999999997</c:v>
                </c:pt>
                <c:pt idx="5">
                  <c:v>0.59199999999999997</c:v>
                </c:pt>
              </c:numCache>
            </c:numRef>
          </c:val>
        </c:ser>
        <c:ser>
          <c:idx val="8"/>
          <c:order val="8"/>
          <c:tx>
            <c:strRef>
              <c:f>'12'!$J$4:$J$5</c:f>
              <c:strCache>
                <c:ptCount val="1"/>
                <c:pt idx="0">
                  <c:v>2013/14</c:v>
                </c:pt>
              </c:strCache>
            </c:strRef>
          </c:tx>
          <c:invertIfNegative val="0"/>
          <c:cat>
            <c:strRef>
              <c:f>'12'!$A$6:$A$11</c:f>
              <c:strCache>
                <c:ptCount val="6"/>
                <c:pt idx="0">
                  <c:v>Bournemouth</c:v>
                </c:pt>
                <c:pt idx="1">
                  <c:v>Dorset</c:v>
                </c:pt>
                <c:pt idx="2">
                  <c:v>Poole</c:v>
                </c:pt>
                <c:pt idx="3">
                  <c:v>South East</c:v>
                </c:pt>
                <c:pt idx="4">
                  <c:v>South West</c:v>
                </c:pt>
                <c:pt idx="5">
                  <c:v>England</c:v>
                </c:pt>
              </c:strCache>
            </c:strRef>
          </c:cat>
          <c:val>
            <c:numRef>
              <c:f>'12'!$J$6:$J$11</c:f>
              <c:numCache>
                <c:formatCode>0.0%</c:formatCode>
                <c:ptCount val="6"/>
                <c:pt idx="0">
                  <c:v>0.61099999999999999</c:v>
                </c:pt>
                <c:pt idx="1">
                  <c:v>0.58699999999999997</c:v>
                </c:pt>
                <c:pt idx="2">
                  <c:v>0.56799999999999995</c:v>
                </c:pt>
                <c:pt idx="3">
                  <c:v>0.59</c:v>
                </c:pt>
                <c:pt idx="4">
                  <c:v>0.56699999999999995</c:v>
                </c:pt>
                <c:pt idx="5">
                  <c:v>0.53400000000000003</c:v>
                </c:pt>
              </c:numCache>
            </c:numRef>
          </c:val>
        </c:ser>
        <c:ser>
          <c:idx val="9"/>
          <c:order val="9"/>
          <c:tx>
            <c:strRef>
              <c:f>'12'!$K$4:$K$5</c:f>
              <c:strCache>
                <c:ptCount val="1"/>
                <c:pt idx="0">
                  <c:v>2014/15</c:v>
                </c:pt>
              </c:strCache>
            </c:strRef>
          </c:tx>
          <c:invertIfNegative val="0"/>
          <c:cat>
            <c:strRef>
              <c:f>'12'!$A$6:$A$11</c:f>
              <c:strCache>
                <c:ptCount val="6"/>
                <c:pt idx="0">
                  <c:v>Bournemouth</c:v>
                </c:pt>
                <c:pt idx="1">
                  <c:v>Dorset</c:v>
                </c:pt>
                <c:pt idx="2">
                  <c:v>Poole</c:v>
                </c:pt>
                <c:pt idx="3">
                  <c:v>South East</c:v>
                </c:pt>
                <c:pt idx="4">
                  <c:v>South West</c:v>
                </c:pt>
                <c:pt idx="5">
                  <c:v>England</c:v>
                </c:pt>
              </c:strCache>
            </c:strRef>
          </c:cat>
          <c:val>
            <c:numRef>
              <c:f>'12'!$K$6:$K$11</c:f>
              <c:numCache>
                <c:formatCode>0.0%</c:formatCode>
                <c:ptCount val="6"/>
                <c:pt idx="0">
                  <c:v>0.59299999999999997</c:v>
                </c:pt>
                <c:pt idx="1">
                  <c:v>0.57700000000000007</c:v>
                </c:pt>
                <c:pt idx="2">
                  <c:v>0.624</c:v>
                </c:pt>
                <c:pt idx="3">
                  <c:v>0.59</c:v>
                </c:pt>
                <c:pt idx="4">
                  <c:v>0.57100000000000006</c:v>
                </c:pt>
                <c:pt idx="5">
                  <c:v>0.52800000000000002</c:v>
                </c:pt>
              </c:numCache>
            </c:numRef>
          </c:val>
        </c:ser>
        <c:ser>
          <c:idx val="10"/>
          <c:order val="10"/>
          <c:tx>
            <c:strRef>
              <c:f>'12'!$L$4:$L$5</c:f>
              <c:strCache>
                <c:ptCount val="1"/>
                <c:pt idx="0">
                  <c:v>2015/16</c:v>
                </c:pt>
              </c:strCache>
            </c:strRef>
          </c:tx>
          <c:invertIfNegative val="0"/>
          <c:cat>
            <c:strRef>
              <c:f>'12'!$A$6:$A$11</c:f>
              <c:strCache>
                <c:ptCount val="6"/>
                <c:pt idx="0">
                  <c:v>Bournemouth</c:v>
                </c:pt>
                <c:pt idx="1">
                  <c:v>Dorset</c:v>
                </c:pt>
                <c:pt idx="2">
                  <c:v>Poole</c:v>
                </c:pt>
                <c:pt idx="3">
                  <c:v>South East</c:v>
                </c:pt>
                <c:pt idx="4">
                  <c:v>South West</c:v>
                </c:pt>
                <c:pt idx="5">
                  <c:v>England</c:v>
                </c:pt>
              </c:strCache>
            </c:strRef>
          </c:cat>
          <c:val>
            <c:numRef>
              <c:f>'12'!$L$6:$L$11</c:f>
              <c:numCache>
                <c:formatCode>0.0%</c:formatCode>
                <c:ptCount val="6"/>
                <c:pt idx="0">
                  <c:v>0.61599999999999999</c:v>
                </c:pt>
                <c:pt idx="1">
                  <c:v>0.58099999999999996</c:v>
                </c:pt>
                <c:pt idx="2">
                  <c:v>0.625</c:v>
                </c:pt>
                <c:pt idx="3">
                  <c:v>0.60299999999999998</c:v>
                </c:pt>
                <c:pt idx="4">
                  <c:v>0.58399999999999996</c:v>
                </c:pt>
                <c:pt idx="5">
                  <c:v>0.53500000000000003</c:v>
                </c:pt>
              </c:numCache>
            </c:numRef>
          </c:val>
        </c:ser>
        <c:dLbls>
          <c:showLegendKey val="0"/>
          <c:showVal val="0"/>
          <c:showCatName val="0"/>
          <c:showSerName val="0"/>
          <c:showPercent val="0"/>
          <c:showBubbleSize val="0"/>
        </c:dLbls>
        <c:gapWidth val="150"/>
        <c:axId val="576086608"/>
        <c:axId val="577752496"/>
      </c:barChart>
      <c:catAx>
        <c:axId val="5760866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577752496"/>
        <c:crosses val="autoZero"/>
        <c:auto val="0"/>
        <c:lblAlgn val="ctr"/>
        <c:lblOffset val="100"/>
        <c:tickLblSkip val="1"/>
        <c:tickMarkSkip val="1"/>
        <c:noMultiLvlLbl val="0"/>
      </c:catAx>
      <c:valAx>
        <c:axId val="577752496"/>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576086608"/>
        <c:crosses val="autoZero"/>
        <c:crossBetween val="between"/>
      </c:valAx>
      <c:spPr>
        <a:noFill/>
        <a:ln w="25400">
          <a:noFill/>
        </a:ln>
      </c:spPr>
    </c:plotArea>
    <c:legend>
      <c:legendPos val="b"/>
      <c:overlay val="0"/>
      <c:spPr>
        <a:noFill/>
        <a:ln w="25400">
          <a:noFill/>
        </a:ln>
      </c:spPr>
      <c:txPr>
        <a:bodyPr/>
        <a:lstStyle/>
        <a:p>
          <a:pPr>
            <a:defRPr sz="60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8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2017.xlsx]13!PivotTable7</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spPr>
          <a:solidFill>
            <a:srgbClr val="660066"/>
          </a:solidFill>
          <a:ln w="12700">
            <a:solidFill>
              <a:srgbClr val="000000"/>
            </a:solidFill>
            <a:prstDash val="solid"/>
          </a:ln>
        </c:spPr>
        <c:marker>
          <c:symbol val="none"/>
        </c:marker>
      </c:pivotFmt>
      <c:pivotFmt>
        <c:idx val="5"/>
        <c:spPr>
          <a:solidFill>
            <a:srgbClr val="FF8080"/>
          </a:solidFill>
          <a:ln w="12700">
            <a:solidFill>
              <a:srgbClr val="000000"/>
            </a:solidFill>
            <a:prstDash val="solid"/>
          </a:ln>
        </c:spPr>
        <c:marker>
          <c:symbol val="none"/>
        </c:marker>
      </c:pivotFmt>
      <c:pivotFmt>
        <c:idx val="6"/>
        <c:spPr>
          <a:solidFill>
            <a:srgbClr val="0066CC"/>
          </a:solidFill>
          <a:ln w="12700">
            <a:solidFill>
              <a:srgbClr val="000000"/>
            </a:solidFill>
            <a:prstDash val="solid"/>
          </a:ln>
        </c:spPr>
        <c:marker>
          <c:symbol val="none"/>
        </c:marker>
      </c:pivotFmt>
      <c:pivotFmt>
        <c:idx val="7"/>
        <c:spPr>
          <a:solidFill>
            <a:srgbClr val="CCCCFF"/>
          </a:solidFill>
          <a:ln w="12700">
            <a:solidFill>
              <a:srgbClr val="000000"/>
            </a:solidFill>
            <a:prstDash val="solid"/>
          </a:ln>
        </c:spPr>
        <c:marker>
          <c:symbol val="none"/>
        </c:marker>
      </c:pivotFmt>
      <c:pivotFmt>
        <c:idx val="8"/>
        <c:spPr>
          <a:solidFill>
            <a:srgbClr val="000080"/>
          </a:solidFill>
          <a:ln w="12700">
            <a:solidFill>
              <a:srgbClr val="000000"/>
            </a:solidFill>
            <a:prstDash val="solid"/>
          </a:ln>
        </c:spPr>
        <c:marker>
          <c:symbol val="none"/>
        </c:marker>
      </c:pivotFmt>
      <c:pivotFmt>
        <c:idx val="9"/>
        <c:spPr>
          <a:solidFill>
            <a:srgbClr val="FF00FF"/>
          </a:solidFill>
          <a:ln w="12700">
            <a:solidFill>
              <a:srgbClr val="000000"/>
            </a:solidFill>
            <a:prstDash val="solid"/>
          </a:ln>
        </c:spPr>
        <c:marker>
          <c:symbol val="none"/>
        </c:marker>
      </c:pivotFmt>
      <c:pivotFmt>
        <c:idx val="10"/>
        <c:marker>
          <c:symbol val="none"/>
        </c:marker>
      </c:pivotFmt>
      <c:pivotFmt>
        <c:idx val="11"/>
        <c:marker>
          <c:symbol val="none"/>
        </c:marker>
      </c:pivotFmt>
      <c:pivotFmt>
        <c:idx val="12"/>
        <c:marker>
          <c:symbol val="none"/>
        </c:marker>
      </c:pivotFmt>
    </c:pivotFmts>
    <c:plotArea>
      <c:layout/>
      <c:barChart>
        <c:barDir val="col"/>
        <c:grouping val="clustered"/>
        <c:varyColors val="0"/>
        <c:ser>
          <c:idx val="0"/>
          <c:order val="0"/>
          <c:tx>
            <c:strRef>
              <c:f>'13'!$B$6:$B$7</c:f>
              <c:strCache>
                <c:ptCount val="1"/>
                <c:pt idx="0">
                  <c:v>2004</c:v>
                </c:pt>
              </c:strCache>
            </c:strRef>
          </c:tx>
          <c:spPr>
            <a:solidFill>
              <a:srgbClr val="9999FF"/>
            </a:solidFill>
            <a:ln w="12700">
              <a:solidFill>
                <a:srgbClr val="000000"/>
              </a:solidFill>
              <a:prstDash val="solid"/>
            </a:ln>
          </c:spPr>
          <c:invertIfNegative val="0"/>
          <c:cat>
            <c:strRef>
              <c:f>'13'!$A$8:$A$14</c:f>
              <c:strCache>
                <c:ptCount val="7"/>
                <c:pt idx="0">
                  <c:v>Bournemouth</c:v>
                </c:pt>
                <c:pt idx="1">
                  <c:v>Dorset</c:v>
                </c:pt>
                <c:pt idx="2">
                  <c:v>Poole</c:v>
                </c:pt>
                <c:pt idx="3">
                  <c:v>Dorset LEP</c:v>
                </c:pt>
                <c:pt idx="4">
                  <c:v>South East</c:v>
                </c:pt>
                <c:pt idx="5">
                  <c:v>South West</c:v>
                </c:pt>
                <c:pt idx="6">
                  <c:v>GB</c:v>
                </c:pt>
              </c:strCache>
            </c:strRef>
          </c:cat>
          <c:val>
            <c:numRef>
              <c:f>'13'!$B$8:$B$14</c:f>
              <c:numCache>
                <c:formatCode>0.0%</c:formatCode>
                <c:ptCount val="7"/>
                <c:pt idx="0">
                  <c:v>3.5999999999999997E-2</c:v>
                </c:pt>
                <c:pt idx="1">
                  <c:v>2.4E-2</c:v>
                </c:pt>
                <c:pt idx="2">
                  <c:v>2.3E-2</c:v>
                </c:pt>
                <c:pt idx="3">
                  <c:v>2.7000000000000003E-2</c:v>
                </c:pt>
                <c:pt idx="4">
                  <c:v>3.7999999999999999E-2</c:v>
                </c:pt>
                <c:pt idx="5">
                  <c:v>3.4000000000000002E-2</c:v>
                </c:pt>
                <c:pt idx="6">
                  <c:v>4.8000000000000001E-2</c:v>
                </c:pt>
              </c:numCache>
            </c:numRef>
          </c:val>
        </c:ser>
        <c:ser>
          <c:idx val="1"/>
          <c:order val="1"/>
          <c:tx>
            <c:strRef>
              <c:f>'13'!$C$6:$C$7</c:f>
              <c:strCache>
                <c:ptCount val="1"/>
                <c:pt idx="0">
                  <c:v>2005</c:v>
                </c:pt>
              </c:strCache>
            </c:strRef>
          </c:tx>
          <c:spPr>
            <a:solidFill>
              <a:srgbClr val="993366"/>
            </a:solidFill>
            <a:ln w="12700">
              <a:solidFill>
                <a:srgbClr val="000000"/>
              </a:solidFill>
              <a:prstDash val="solid"/>
            </a:ln>
          </c:spPr>
          <c:invertIfNegative val="0"/>
          <c:cat>
            <c:strRef>
              <c:f>'13'!$A$8:$A$14</c:f>
              <c:strCache>
                <c:ptCount val="7"/>
                <c:pt idx="0">
                  <c:v>Bournemouth</c:v>
                </c:pt>
                <c:pt idx="1">
                  <c:v>Dorset</c:v>
                </c:pt>
                <c:pt idx="2">
                  <c:v>Poole</c:v>
                </c:pt>
                <c:pt idx="3">
                  <c:v>Dorset LEP</c:v>
                </c:pt>
                <c:pt idx="4">
                  <c:v>South East</c:v>
                </c:pt>
                <c:pt idx="5">
                  <c:v>South West</c:v>
                </c:pt>
                <c:pt idx="6">
                  <c:v>GB</c:v>
                </c:pt>
              </c:strCache>
            </c:strRef>
          </c:cat>
          <c:val>
            <c:numRef>
              <c:f>'13'!$C$8:$C$14</c:f>
              <c:numCache>
                <c:formatCode>0.0%</c:formatCode>
                <c:ptCount val="7"/>
                <c:pt idx="0">
                  <c:v>3.5000000000000003E-2</c:v>
                </c:pt>
                <c:pt idx="1">
                  <c:v>2.8999999999999998E-2</c:v>
                </c:pt>
                <c:pt idx="2">
                  <c:v>2.9000000000000001E-2</c:v>
                </c:pt>
                <c:pt idx="3">
                  <c:v>0.03</c:v>
                </c:pt>
                <c:pt idx="4">
                  <c:v>3.7999999999999999E-2</c:v>
                </c:pt>
                <c:pt idx="5">
                  <c:v>3.5000000000000003E-2</c:v>
                </c:pt>
                <c:pt idx="6">
                  <c:v>0.05</c:v>
                </c:pt>
              </c:numCache>
            </c:numRef>
          </c:val>
        </c:ser>
        <c:ser>
          <c:idx val="2"/>
          <c:order val="2"/>
          <c:tx>
            <c:strRef>
              <c:f>'13'!$D$6:$D$7</c:f>
              <c:strCache>
                <c:ptCount val="1"/>
                <c:pt idx="0">
                  <c:v>2006</c:v>
                </c:pt>
              </c:strCache>
            </c:strRef>
          </c:tx>
          <c:spPr>
            <a:solidFill>
              <a:srgbClr val="FFFFCC"/>
            </a:solidFill>
            <a:ln w="12700">
              <a:solidFill>
                <a:srgbClr val="000000"/>
              </a:solidFill>
              <a:prstDash val="solid"/>
            </a:ln>
          </c:spPr>
          <c:invertIfNegative val="0"/>
          <c:cat>
            <c:strRef>
              <c:f>'13'!$A$8:$A$14</c:f>
              <c:strCache>
                <c:ptCount val="7"/>
                <c:pt idx="0">
                  <c:v>Bournemouth</c:v>
                </c:pt>
                <c:pt idx="1">
                  <c:v>Dorset</c:v>
                </c:pt>
                <c:pt idx="2">
                  <c:v>Poole</c:v>
                </c:pt>
                <c:pt idx="3">
                  <c:v>Dorset LEP</c:v>
                </c:pt>
                <c:pt idx="4">
                  <c:v>South East</c:v>
                </c:pt>
                <c:pt idx="5">
                  <c:v>South West</c:v>
                </c:pt>
                <c:pt idx="6">
                  <c:v>GB</c:v>
                </c:pt>
              </c:strCache>
            </c:strRef>
          </c:cat>
          <c:val>
            <c:numRef>
              <c:f>'13'!$D$8:$D$14</c:f>
              <c:numCache>
                <c:formatCode>0.0%</c:formatCode>
                <c:ptCount val="7"/>
                <c:pt idx="0">
                  <c:v>3.7999999999999999E-2</c:v>
                </c:pt>
                <c:pt idx="1">
                  <c:v>2.7000000000000003E-2</c:v>
                </c:pt>
                <c:pt idx="2">
                  <c:v>3.6999999999999998E-2</c:v>
                </c:pt>
                <c:pt idx="3">
                  <c:v>3.2000000000000001E-2</c:v>
                </c:pt>
                <c:pt idx="4">
                  <c:v>4.4999999999999998E-2</c:v>
                </c:pt>
                <c:pt idx="5">
                  <c:v>3.7999999999999999E-2</c:v>
                </c:pt>
                <c:pt idx="6">
                  <c:v>5.3999999999999999E-2</c:v>
                </c:pt>
              </c:numCache>
            </c:numRef>
          </c:val>
        </c:ser>
        <c:ser>
          <c:idx val="3"/>
          <c:order val="3"/>
          <c:tx>
            <c:strRef>
              <c:f>'13'!$E$6:$E$7</c:f>
              <c:strCache>
                <c:ptCount val="1"/>
                <c:pt idx="0">
                  <c:v>2007</c:v>
                </c:pt>
              </c:strCache>
            </c:strRef>
          </c:tx>
          <c:spPr>
            <a:solidFill>
              <a:srgbClr val="CCFFFF"/>
            </a:solidFill>
            <a:ln w="12700">
              <a:solidFill>
                <a:srgbClr val="000000"/>
              </a:solidFill>
              <a:prstDash val="solid"/>
            </a:ln>
          </c:spPr>
          <c:invertIfNegative val="0"/>
          <c:cat>
            <c:strRef>
              <c:f>'13'!$A$8:$A$14</c:f>
              <c:strCache>
                <c:ptCount val="7"/>
                <c:pt idx="0">
                  <c:v>Bournemouth</c:v>
                </c:pt>
                <c:pt idx="1">
                  <c:v>Dorset</c:v>
                </c:pt>
                <c:pt idx="2">
                  <c:v>Poole</c:v>
                </c:pt>
                <c:pt idx="3">
                  <c:v>Dorset LEP</c:v>
                </c:pt>
                <c:pt idx="4">
                  <c:v>South East</c:v>
                </c:pt>
                <c:pt idx="5">
                  <c:v>South West</c:v>
                </c:pt>
                <c:pt idx="6">
                  <c:v>GB</c:v>
                </c:pt>
              </c:strCache>
            </c:strRef>
          </c:cat>
          <c:val>
            <c:numRef>
              <c:f>'13'!$E$8:$E$14</c:f>
              <c:numCache>
                <c:formatCode>0.0%</c:formatCode>
                <c:ptCount val="7"/>
                <c:pt idx="0">
                  <c:v>2.7E-2</c:v>
                </c:pt>
                <c:pt idx="1">
                  <c:v>3.6999999999999998E-2</c:v>
                </c:pt>
                <c:pt idx="2">
                  <c:v>2.5999999999999999E-2</c:v>
                </c:pt>
                <c:pt idx="3">
                  <c:v>3.2000000000000001E-2</c:v>
                </c:pt>
                <c:pt idx="4">
                  <c:v>4.2000000000000003E-2</c:v>
                </c:pt>
                <c:pt idx="5">
                  <c:v>3.9E-2</c:v>
                </c:pt>
                <c:pt idx="6">
                  <c:v>5.2999999999999999E-2</c:v>
                </c:pt>
              </c:numCache>
            </c:numRef>
          </c:val>
        </c:ser>
        <c:ser>
          <c:idx val="4"/>
          <c:order val="4"/>
          <c:tx>
            <c:strRef>
              <c:f>'13'!$F$6:$F$7</c:f>
              <c:strCache>
                <c:ptCount val="1"/>
                <c:pt idx="0">
                  <c:v>2008</c:v>
                </c:pt>
              </c:strCache>
            </c:strRef>
          </c:tx>
          <c:spPr>
            <a:solidFill>
              <a:srgbClr val="660066"/>
            </a:solidFill>
            <a:ln w="12700">
              <a:solidFill>
                <a:srgbClr val="000000"/>
              </a:solidFill>
              <a:prstDash val="solid"/>
            </a:ln>
          </c:spPr>
          <c:invertIfNegative val="0"/>
          <c:cat>
            <c:strRef>
              <c:f>'13'!$A$8:$A$14</c:f>
              <c:strCache>
                <c:ptCount val="7"/>
                <c:pt idx="0">
                  <c:v>Bournemouth</c:v>
                </c:pt>
                <c:pt idx="1">
                  <c:v>Dorset</c:v>
                </c:pt>
                <c:pt idx="2">
                  <c:v>Poole</c:v>
                </c:pt>
                <c:pt idx="3">
                  <c:v>Dorset LEP</c:v>
                </c:pt>
                <c:pt idx="4">
                  <c:v>South East</c:v>
                </c:pt>
                <c:pt idx="5">
                  <c:v>South West</c:v>
                </c:pt>
                <c:pt idx="6">
                  <c:v>GB</c:v>
                </c:pt>
              </c:strCache>
            </c:strRef>
          </c:cat>
          <c:val>
            <c:numRef>
              <c:f>'13'!$F$8:$F$14</c:f>
              <c:numCache>
                <c:formatCode>0.0%</c:formatCode>
                <c:ptCount val="7"/>
                <c:pt idx="0">
                  <c:v>5.1999999999999998E-2</c:v>
                </c:pt>
                <c:pt idx="1">
                  <c:v>3.6999999999999998E-2</c:v>
                </c:pt>
                <c:pt idx="2">
                  <c:v>3.6999999999999998E-2</c:v>
                </c:pt>
                <c:pt idx="3">
                  <c:v>4.1000000000000002E-2</c:v>
                </c:pt>
                <c:pt idx="4">
                  <c:v>4.4999999999999998E-2</c:v>
                </c:pt>
                <c:pt idx="5">
                  <c:v>4.2000000000000003E-2</c:v>
                </c:pt>
                <c:pt idx="6">
                  <c:v>5.7999999999999996E-2</c:v>
                </c:pt>
              </c:numCache>
            </c:numRef>
          </c:val>
        </c:ser>
        <c:ser>
          <c:idx val="5"/>
          <c:order val="5"/>
          <c:tx>
            <c:strRef>
              <c:f>'13'!$G$6:$G$7</c:f>
              <c:strCache>
                <c:ptCount val="1"/>
                <c:pt idx="0">
                  <c:v>2009</c:v>
                </c:pt>
              </c:strCache>
            </c:strRef>
          </c:tx>
          <c:spPr>
            <a:solidFill>
              <a:srgbClr val="FF8080"/>
            </a:solidFill>
            <a:ln w="12700">
              <a:solidFill>
                <a:srgbClr val="000000"/>
              </a:solidFill>
              <a:prstDash val="solid"/>
            </a:ln>
          </c:spPr>
          <c:invertIfNegative val="0"/>
          <c:cat>
            <c:strRef>
              <c:f>'13'!$A$8:$A$14</c:f>
              <c:strCache>
                <c:ptCount val="7"/>
                <c:pt idx="0">
                  <c:v>Bournemouth</c:v>
                </c:pt>
                <c:pt idx="1">
                  <c:v>Dorset</c:v>
                </c:pt>
                <c:pt idx="2">
                  <c:v>Poole</c:v>
                </c:pt>
                <c:pt idx="3">
                  <c:v>Dorset LEP</c:v>
                </c:pt>
                <c:pt idx="4">
                  <c:v>South East</c:v>
                </c:pt>
                <c:pt idx="5">
                  <c:v>South West</c:v>
                </c:pt>
                <c:pt idx="6">
                  <c:v>GB</c:v>
                </c:pt>
              </c:strCache>
            </c:strRef>
          </c:cat>
          <c:val>
            <c:numRef>
              <c:f>'13'!$G$8:$G$14</c:f>
              <c:numCache>
                <c:formatCode>0.0%</c:formatCode>
                <c:ptCount val="7"/>
                <c:pt idx="0">
                  <c:v>9.6000000000000002E-2</c:v>
                </c:pt>
                <c:pt idx="1">
                  <c:v>5.5E-2</c:v>
                </c:pt>
                <c:pt idx="2">
                  <c:v>4.9000000000000002E-2</c:v>
                </c:pt>
                <c:pt idx="3">
                  <c:v>6.4000000000000001E-2</c:v>
                </c:pt>
                <c:pt idx="4">
                  <c:v>0.06</c:v>
                </c:pt>
                <c:pt idx="5">
                  <c:v>6.2E-2</c:v>
                </c:pt>
                <c:pt idx="6">
                  <c:v>7.8E-2</c:v>
                </c:pt>
              </c:numCache>
            </c:numRef>
          </c:val>
        </c:ser>
        <c:ser>
          <c:idx val="6"/>
          <c:order val="6"/>
          <c:tx>
            <c:strRef>
              <c:f>'13'!$H$6:$H$7</c:f>
              <c:strCache>
                <c:ptCount val="1"/>
                <c:pt idx="0">
                  <c:v>2010</c:v>
                </c:pt>
              </c:strCache>
            </c:strRef>
          </c:tx>
          <c:spPr>
            <a:solidFill>
              <a:srgbClr val="0066CC"/>
            </a:solidFill>
            <a:ln w="12700">
              <a:solidFill>
                <a:srgbClr val="000000"/>
              </a:solidFill>
              <a:prstDash val="solid"/>
            </a:ln>
          </c:spPr>
          <c:invertIfNegative val="0"/>
          <c:cat>
            <c:strRef>
              <c:f>'13'!$A$8:$A$14</c:f>
              <c:strCache>
                <c:ptCount val="7"/>
                <c:pt idx="0">
                  <c:v>Bournemouth</c:v>
                </c:pt>
                <c:pt idx="1">
                  <c:v>Dorset</c:v>
                </c:pt>
                <c:pt idx="2">
                  <c:v>Poole</c:v>
                </c:pt>
                <c:pt idx="3">
                  <c:v>Dorset LEP</c:v>
                </c:pt>
                <c:pt idx="4">
                  <c:v>South East</c:v>
                </c:pt>
                <c:pt idx="5">
                  <c:v>South West</c:v>
                </c:pt>
                <c:pt idx="6">
                  <c:v>GB</c:v>
                </c:pt>
              </c:strCache>
            </c:strRef>
          </c:cat>
          <c:val>
            <c:numRef>
              <c:f>'13'!$H$8:$H$14</c:f>
              <c:numCache>
                <c:formatCode>0.0%</c:formatCode>
                <c:ptCount val="7"/>
                <c:pt idx="0">
                  <c:v>6.4000000000000001E-2</c:v>
                </c:pt>
                <c:pt idx="1">
                  <c:v>4.1000000000000002E-2</c:v>
                </c:pt>
                <c:pt idx="2">
                  <c:v>6.2E-2</c:v>
                </c:pt>
                <c:pt idx="3">
                  <c:v>5.2000000000000005E-2</c:v>
                </c:pt>
                <c:pt idx="4">
                  <c:v>6.0999999999999999E-2</c:v>
                </c:pt>
                <c:pt idx="5">
                  <c:v>6.0999999999999999E-2</c:v>
                </c:pt>
                <c:pt idx="6">
                  <c:v>7.8E-2</c:v>
                </c:pt>
              </c:numCache>
            </c:numRef>
          </c:val>
        </c:ser>
        <c:ser>
          <c:idx val="7"/>
          <c:order val="7"/>
          <c:tx>
            <c:strRef>
              <c:f>'13'!$I$6:$I$7</c:f>
              <c:strCache>
                <c:ptCount val="1"/>
                <c:pt idx="0">
                  <c:v>2011</c:v>
                </c:pt>
              </c:strCache>
            </c:strRef>
          </c:tx>
          <c:spPr>
            <a:solidFill>
              <a:srgbClr val="CCCCFF"/>
            </a:solidFill>
            <a:ln w="12700">
              <a:solidFill>
                <a:srgbClr val="000000"/>
              </a:solidFill>
              <a:prstDash val="solid"/>
            </a:ln>
          </c:spPr>
          <c:invertIfNegative val="0"/>
          <c:cat>
            <c:strRef>
              <c:f>'13'!$A$8:$A$14</c:f>
              <c:strCache>
                <c:ptCount val="7"/>
                <c:pt idx="0">
                  <c:v>Bournemouth</c:v>
                </c:pt>
                <c:pt idx="1">
                  <c:v>Dorset</c:v>
                </c:pt>
                <c:pt idx="2">
                  <c:v>Poole</c:v>
                </c:pt>
                <c:pt idx="3">
                  <c:v>Dorset LEP</c:v>
                </c:pt>
                <c:pt idx="4">
                  <c:v>South East</c:v>
                </c:pt>
                <c:pt idx="5">
                  <c:v>South West</c:v>
                </c:pt>
                <c:pt idx="6">
                  <c:v>GB</c:v>
                </c:pt>
              </c:strCache>
            </c:strRef>
          </c:cat>
          <c:val>
            <c:numRef>
              <c:f>'13'!$I$8:$I$14</c:f>
              <c:numCache>
                <c:formatCode>0.0%</c:formatCode>
                <c:ptCount val="7"/>
                <c:pt idx="0">
                  <c:v>7.2999999999999995E-2</c:v>
                </c:pt>
                <c:pt idx="1">
                  <c:v>5.5999999999999994E-2</c:v>
                </c:pt>
                <c:pt idx="2">
                  <c:v>5.1999999999999998E-2</c:v>
                </c:pt>
                <c:pt idx="3">
                  <c:v>0.06</c:v>
                </c:pt>
                <c:pt idx="4">
                  <c:v>6.0999999999999999E-2</c:v>
                </c:pt>
                <c:pt idx="5">
                  <c:v>6.0999999999999999E-2</c:v>
                </c:pt>
                <c:pt idx="6">
                  <c:v>8.2000000000000003E-2</c:v>
                </c:pt>
              </c:numCache>
            </c:numRef>
          </c:val>
        </c:ser>
        <c:ser>
          <c:idx val="8"/>
          <c:order val="8"/>
          <c:tx>
            <c:strRef>
              <c:f>'13'!$J$6:$J$7</c:f>
              <c:strCache>
                <c:ptCount val="1"/>
                <c:pt idx="0">
                  <c:v>2012</c:v>
                </c:pt>
              </c:strCache>
            </c:strRef>
          </c:tx>
          <c:spPr>
            <a:solidFill>
              <a:srgbClr val="000080"/>
            </a:solidFill>
            <a:ln w="12700">
              <a:solidFill>
                <a:srgbClr val="000000"/>
              </a:solidFill>
              <a:prstDash val="solid"/>
            </a:ln>
          </c:spPr>
          <c:invertIfNegative val="0"/>
          <c:cat>
            <c:strRef>
              <c:f>'13'!$A$8:$A$14</c:f>
              <c:strCache>
                <c:ptCount val="7"/>
                <c:pt idx="0">
                  <c:v>Bournemouth</c:v>
                </c:pt>
                <c:pt idx="1">
                  <c:v>Dorset</c:v>
                </c:pt>
                <c:pt idx="2">
                  <c:v>Poole</c:v>
                </c:pt>
                <c:pt idx="3">
                  <c:v>Dorset LEP</c:v>
                </c:pt>
                <c:pt idx="4">
                  <c:v>South East</c:v>
                </c:pt>
                <c:pt idx="5">
                  <c:v>South West</c:v>
                </c:pt>
                <c:pt idx="6">
                  <c:v>GB</c:v>
                </c:pt>
              </c:strCache>
            </c:strRef>
          </c:cat>
          <c:val>
            <c:numRef>
              <c:f>'13'!$J$8:$J$14</c:f>
              <c:numCache>
                <c:formatCode>0.0%</c:formatCode>
                <c:ptCount val="7"/>
                <c:pt idx="0">
                  <c:v>5.8999999999999997E-2</c:v>
                </c:pt>
                <c:pt idx="1">
                  <c:v>0.05</c:v>
                </c:pt>
                <c:pt idx="2">
                  <c:v>5.1999999999999998E-2</c:v>
                </c:pt>
                <c:pt idx="3">
                  <c:v>5.2999999999999999E-2</c:v>
                </c:pt>
                <c:pt idx="4">
                  <c:v>6.0999999999999999E-2</c:v>
                </c:pt>
                <c:pt idx="5">
                  <c:v>0.06</c:v>
                </c:pt>
                <c:pt idx="6">
                  <c:v>8.1000000000000003E-2</c:v>
                </c:pt>
              </c:numCache>
            </c:numRef>
          </c:val>
        </c:ser>
        <c:ser>
          <c:idx val="9"/>
          <c:order val="9"/>
          <c:tx>
            <c:strRef>
              <c:f>'13'!$K$6:$K$7</c:f>
              <c:strCache>
                <c:ptCount val="1"/>
                <c:pt idx="0">
                  <c:v>2013</c:v>
                </c:pt>
              </c:strCache>
            </c:strRef>
          </c:tx>
          <c:spPr>
            <a:solidFill>
              <a:srgbClr val="FF00FF"/>
            </a:solidFill>
            <a:ln w="12700">
              <a:solidFill>
                <a:srgbClr val="000000"/>
              </a:solidFill>
              <a:prstDash val="solid"/>
            </a:ln>
          </c:spPr>
          <c:invertIfNegative val="0"/>
          <c:cat>
            <c:strRef>
              <c:f>'13'!$A$8:$A$14</c:f>
              <c:strCache>
                <c:ptCount val="7"/>
                <c:pt idx="0">
                  <c:v>Bournemouth</c:v>
                </c:pt>
                <c:pt idx="1">
                  <c:v>Dorset</c:v>
                </c:pt>
                <c:pt idx="2">
                  <c:v>Poole</c:v>
                </c:pt>
                <c:pt idx="3">
                  <c:v>Dorset LEP</c:v>
                </c:pt>
                <c:pt idx="4">
                  <c:v>South East</c:v>
                </c:pt>
                <c:pt idx="5">
                  <c:v>South West</c:v>
                </c:pt>
                <c:pt idx="6">
                  <c:v>GB</c:v>
                </c:pt>
              </c:strCache>
            </c:strRef>
          </c:cat>
          <c:val>
            <c:numRef>
              <c:f>'13'!$K$8:$K$14</c:f>
              <c:numCache>
                <c:formatCode>0.0%</c:formatCode>
                <c:ptCount val="7"/>
                <c:pt idx="0">
                  <c:v>6.0999999999999999E-2</c:v>
                </c:pt>
                <c:pt idx="1">
                  <c:v>5.6000000000000001E-2</c:v>
                </c:pt>
                <c:pt idx="2">
                  <c:v>2.3E-2</c:v>
                </c:pt>
                <c:pt idx="3">
                  <c:v>5.0999999999999997E-2</c:v>
                </c:pt>
                <c:pt idx="4">
                  <c:v>5.8000000000000003E-2</c:v>
                </c:pt>
                <c:pt idx="5">
                  <c:v>5.8999999999999997E-2</c:v>
                </c:pt>
                <c:pt idx="6">
                  <c:v>7.6999999999999999E-2</c:v>
                </c:pt>
              </c:numCache>
            </c:numRef>
          </c:val>
        </c:ser>
        <c:ser>
          <c:idx val="10"/>
          <c:order val="10"/>
          <c:tx>
            <c:strRef>
              <c:f>'13'!$L$6:$L$7</c:f>
              <c:strCache>
                <c:ptCount val="1"/>
                <c:pt idx="0">
                  <c:v>2014</c:v>
                </c:pt>
              </c:strCache>
            </c:strRef>
          </c:tx>
          <c:invertIfNegative val="0"/>
          <c:cat>
            <c:strRef>
              <c:f>'13'!$A$8:$A$14</c:f>
              <c:strCache>
                <c:ptCount val="7"/>
                <c:pt idx="0">
                  <c:v>Bournemouth</c:v>
                </c:pt>
                <c:pt idx="1">
                  <c:v>Dorset</c:v>
                </c:pt>
                <c:pt idx="2">
                  <c:v>Poole</c:v>
                </c:pt>
                <c:pt idx="3">
                  <c:v>Dorset LEP</c:v>
                </c:pt>
                <c:pt idx="4">
                  <c:v>South East</c:v>
                </c:pt>
                <c:pt idx="5">
                  <c:v>South West</c:v>
                </c:pt>
                <c:pt idx="6">
                  <c:v>GB</c:v>
                </c:pt>
              </c:strCache>
            </c:strRef>
          </c:cat>
          <c:val>
            <c:numRef>
              <c:f>'13'!$L$8:$L$14</c:f>
              <c:numCache>
                <c:formatCode>0.0%</c:formatCode>
                <c:ptCount val="7"/>
                <c:pt idx="0">
                  <c:v>5.8999999999999997E-2</c:v>
                </c:pt>
                <c:pt idx="1">
                  <c:v>4.2000000000000003E-2</c:v>
                </c:pt>
                <c:pt idx="2">
                  <c:v>5.0999999999999997E-2</c:v>
                </c:pt>
                <c:pt idx="3">
                  <c:v>4.8000000000000001E-2</c:v>
                </c:pt>
                <c:pt idx="4">
                  <c:v>4.9000000000000002E-2</c:v>
                </c:pt>
                <c:pt idx="5">
                  <c:v>5.1999999999999998E-2</c:v>
                </c:pt>
                <c:pt idx="6">
                  <c:v>6.4000000000000001E-2</c:v>
                </c:pt>
              </c:numCache>
            </c:numRef>
          </c:val>
        </c:ser>
        <c:ser>
          <c:idx val="11"/>
          <c:order val="11"/>
          <c:tx>
            <c:strRef>
              <c:f>'13'!$M$6:$M$7</c:f>
              <c:strCache>
                <c:ptCount val="1"/>
                <c:pt idx="0">
                  <c:v>2015</c:v>
                </c:pt>
              </c:strCache>
            </c:strRef>
          </c:tx>
          <c:invertIfNegative val="0"/>
          <c:cat>
            <c:strRef>
              <c:f>'13'!$A$8:$A$14</c:f>
              <c:strCache>
                <c:ptCount val="7"/>
                <c:pt idx="0">
                  <c:v>Bournemouth</c:v>
                </c:pt>
                <c:pt idx="1">
                  <c:v>Dorset</c:v>
                </c:pt>
                <c:pt idx="2">
                  <c:v>Poole</c:v>
                </c:pt>
                <c:pt idx="3">
                  <c:v>Dorset LEP</c:v>
                </c:pt>
                <c:pt idx="4">
                  <c:v>South East</c:v>
                </c:pt>
                <c:pt idx="5">
                  <c:v>South West</c:v>
                </c:pt>
                <c:pt idx="6">
                  <c:v>GB</c:v>
                </c:pt>
              </c:strCache>
            </c:strRef>
          </c:cat>
          <c:val>
            <c:numRef>
              <c:f>'13'!$M$8:$M$14</c:f>
              <c:numCache>
                <c:formatCode>0.0%</c:formatCode>
                <c:ptCount val="7"/>
                <c:pt idx="0">
                  <c:v>3.2000000000000001E-2</c:v>
                </c:pt>
                <c:pt idx="1">
                  <c:v>3.5000000000000003E-2</c:v>
                </c:pt>
                <c:pt idx="2">
                  <c:v>3.5000000000000003E-2</c:v>
                </c:pt>
                <c:pt idx="3">
                  <c:v>3.4000000000000002E-2</c:v>
                </c:pt>
                <c:pt idx="4">
                  <c:v>4.2999999999999997E-2</c:v>
                </c:pt>
                <c:pt idx="5">
                  <c:v>4.1000000000000002E-2</c:v>
                </c:pt>
                <c:pt idx="6">
                  <c:v>5.4000000000000006E-2</c:v>
                </c:pt>
              </c:numCache>
            </c:numRef>
          </c:val>
        </c:ser>
        <c:ser>
          <c:idx val="12"/>
          <c:order val="12"/>
          <c:tx>
            <c:strRef>
              <c:f>'13'!$N$6:$N$7</c:f>
              <c:strCache>
                <c:ptCount val="1"/>
                <c:pt idx="0">
                  <c:v>2016</c:v>
                </c:pt>
              </c:strCache>
            </c:strRef>
          </c:tx>
          <c:invertIfNegative val="0"/>
          <c:cat>
            <c:strRef>
              <c:f>'13'!$A$8:$A$14</c:f>
              <c:strCache>
                <c:ptCount val="7"/>
                <c:pt idx="0">
                  <c:v>Bournemouth</c:v>
                </c:pt>
                <c:pt idx="1">
                  <c:v>Dorset</c:v>
                </c:pt>
                <c:pt idx="2">
                  <c:v>Poole</c:v>
                </c:pt>
                <c:pt idx="3">
                  <c:v>Dorset LEP</c:v>
                </c:pt>
                <c:pt idx="4">
                  <c:v>South East</c:v>
                </c:pt>
                <c:pt idx="5">
                  <c:v>South West</c:v>
                </c:pt>
                <c:pt idx="6">
                  <c:v>GB</c:v>
                </c:pt>
              </c:strCache>
            </c:strRef>
          </c:cat>
          <c:val>
            <c:numRef>
              <c:f>'13'!$N$8:$N$14</c:f>
              <c:numCache>
                <c:formatCode>0.0%</c:formatCode>
                <c:ptCount val="7"/>
                <c:pt idx="0">
                  <c:v>3.5000000000000003E-2</c:v>
                </c:pt>
                <c:pt idx="1">
                  <c:v>4.2999999999999997E-2</c:v>
                </c:pt>
                <c:pt idx="2">
                  <c:v>3.2000000000000001E-2</c:v>
                </c:pt>
                <c:pt idx="3">
                  <c:v>3.9E-2</c:v>
                </c:pt>
                <c:pt idx="4">
                  <c:v>4.1000000000000002E-2</c:v>
                </c:pt>
                <c:pt idx="5">
                  <c:v>4.2000000000000003E-2</c:v>
                </c:pt>
                <c:pt idx="6">
                  <c:v>4.9000000000000002E-2</c:v>
                </c:pt>
              </c:numCache>
            </c:numRef>
          </c:val>
        </c:ser>
        <c:dLbls>
          <c:showLegendKey val="0"/>
          <c:showVal val="0"/>
          <c:showCatName val="0"/>
          <c:showSerName val="0"/>
          <c:showPercent val="0"/>
          <c:showBubbleSize val="0"/>
        </c:dLbls>
        <c:gapWidth val="150"/>
        <c:axId val="577752888"/>
        <c:axId val="577746616"/>
      </c:barChart>
      <c:catAx>
        <c:axId val="57775288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975" b="0" i="0" u="none" strike="noStrike" baseline="0">
                <a:solidFill>
                  <a:srgbClr val="000000"/>
                </a:solidFill>
                <a:latin typeface="Arial"/>
                <a:ea typeface="Arial"/>
                <a:cs typeface="Arial"/>
              </a:defRPr>
            </a:pPr>
            <a:endParaRPr lang="en-US"/>
          </a:p>
        </c:txPr>
        <c:crossAx val="577746616"/>
        <c:crosses val="autoZero"/>
        <c:auto val="0"/>
        <c:lblAlgn val="ctr"/>
        <c:lblOffset val="100"/>
        <c:tickLblSkip val="1"/>
        <c:tickMarkSkip val="1"/>
        <c:noMultiLvlLbl val="0"/>
      </c:catAx>
      <c:valAx>
        <c:axId val="577746616"/>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n-US"/>
          </a:p>
        </c:txPr>
        <c:crossAx val="577752888"/>
        <c:crosses val="autoZero"/>
        <c:crossBetween val="between"/>
      </c:valAx>
      <c:spPr>
        <a:noFill/>
        <a:ln w="25400">
          <a:noFill/>
        </a:ln>
      </c:spPr>
    </c:plotArea>
    <c:legend>
      <c:legendPos val="b"/>
      <c:overlay val="0"/>
      <c:spPr>
        <a:noFill/>
        <a:ln w="25400">
          <a:noFill/>
        </a:ln>
      </c:spPr>
      <c:txPr>
        <a:bodyPr/>
        <a:lstStyle/>
        <a:p>
          <a:pPr>
            <a:defRPr sz="69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9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2017.xlsx]14!PivotTable8</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spPr>
          <a:solidFill>
            <a:srgbClr val="660066"/>
          </a:solidFill>
          <a:ln w="12700">
            <a:solidFill>
              <a:srgbClr val="000000"/>
            </a:solidFill>
            <a:prstDash val="solid"/>
          </a:ln>
        </c:spPr>
        <c:marker>
          <c:symbol val="none"/>
        </c:marker>
      </c:pivotFmt>
      <c:pivotFmt>
        <c:idx val="5"/>
        <c:spPr>
          <a:solidFill>
            <a:srgbClr val="FF8080"/>
          </a:solidFill>
          <a:ln w="12700">
            <a:solidFill>
              <a:srgbClr val="000000"/>
            </a:solidFill>
            <a:prstDash val="solid"/>
          </a:ln>
        </c:spPr>
        <c:marker>
          <c:symbol val="none"/>
        </c:marker>
      </c:pivotFmt>
      <c:pivotFmt>
        <c:idx val="6"/>
        <c:spPr>
          <a:solidFill>
            <a:srgbClr val="0066CC"/>
          </a:solidFill>
          <a:ln w="12700">
            <a:solidFill>
              <a:srgbClr val="000000"/>
            </a:solidFill>
            <a:prstDash val="solid"/>
          </a:ln>
        </c:spPr>
        <c:marker>
          <c:symbol val="none"/>
        </c:marker>
      </c:pivotFmt>
      <c:pivotFmt>
        <c:idx val="7"/>
        <c:spPr>
          <a:solidFill>
            <a:srgbClr val="CCCCFF"/>
          </a:solidFill>
          <a:ln w="12700">
            <a:solidFill>
              <a:srgbClr val="000000"/>
            </a:solidFill>
            <a:prstDash val="solid"/>
          </a:ln>
        </c:spPr>
        <c:marker>
          <c:symbol val="none"/>
        </c:marker>
      </c:pivotFmt>
      <c:pivotFmt>
        <c:idx val="8"/>
        <c:spPr>
          <a:solidFill>
            <a:srgbClr val="000080"/>
          </a:solidFill>
          <a:ln w="12700">
            <a:solidFill>
              <a:srgbClr val="000000"/>
            </a:solidFill>
            <a:prstDash val="solid"/>
          </a:ln>
        </c:spPr>
        <c:marker>
          <c:symbol val="none"/>
        </c:marker>
      </c:pivotFmt>
      <c:pivotFmt>
        <c:idx val="9"/>
        <c:spPr>
          <a:solidFill>
            <a:srgbClr val="FF00FF"/>
          </a:solidFill>
          <a:ln w="12700">
            <a:solidFill>
              <a:srgbClr val="000000"/>
            </a:solidFill>
            <a:prstDash val="solid"/>
          </a:ln>
        </c:spPr>
        <c:marker>
          <c:symbol val="none"/>
        </c:marker>
      </c:pivotFmt>
      <c:pivotFmt>
        <c:idx val="10"/>
        <c:spPr>
          <a:solidFill>
            <a:srgbClr val="FFFF00"/>
          </a:solidFill>
          <a:ln w="12700">
            <a:solidFill>
              <a:srgbClr val="000000"/>
            </a:solidFill>
            <a:prstDash val="solid"/>
          </a:ln>
        </c:spPr>
        <c:marker>
          <c:symbol val="none"/>
        </c:marker>
      </c:pivotFmt>
      <c:pivotFmt>
        <c:idx val="11"/>
        <c:marker>
          <c:symbol val="none"/>
        </c:marker>
      </c:pivotFmt>
      <c:pivotFmt>
        <c:idx val="12"/>
        <c:marker>
          <c:symbol val="none"/>
        </c:marker>
      </c:pivotFmt>
      <c:pivotFmt>
        <c:idx val="13"/>
        <c:marker>
          <c:symbol val="none"/>
        </c:marker>
      </c:pivotFmt>
    </c:pivotFmts>
    <c:plotArea>
      <c:layout/>
      <c:barChart>
        <c:barDir val="col"/>
        <c:grouping val="clustered"/>
        <c:varyColors val="0"/>
        <c:ser>
          <c:idx val="0"/>
          <c:order val="0"/>
          <c:tx>
            <c:strRef>
              <c:f>'14'!$B$4:$B$5</c:f>
              <c:strCache>
                <c:ptCount val="1"/>
                <c:pt idx="0">
                  <c:v>2003</c:v>
                </c:pt>
              </c:strCache>
            </c:strRef>
          </c:tx>
          <c:spPr>
            <a:solidFill>
              <a:srgbClr val="9999FF"/>
            </a:solidFill>
            <a:ln w="12700">
              <a:solidFill>
                <a:srgbClr val="000000"/>
              </a:solidFill>
              <a:prstDash val="solid"/>
            </a:ln>
          </c:spPr>
          <c:invertIfNegative val="0"/>
          <c:cat>
            <c:strRef>
              <c:f>'14'!$A$6:$A$12</c:f>
              <c:strCache>
                <c:ptCount val="7"/>
                <c:pt idx="0">
                  <c:v>Bournemouth</c:v>
                </c:pt>
                <c:pt idx="1">
                  <c:v>Dorset</c:v>
                </c:pt>
                <c:pt idx="2">
                  <c:v>Poole</c:v>
                </c:pt>
                <c:pt idx="3">
                  <c:v>Dorset LEP</c:v>
                </c:pt>
                <c:pt idx="4">
                  <c:v>South East</c:v>
                </c:pt>
                <c:pt idx="5">
                  <c:v>South West</c:v>
                </c:pt>
                <c:pt idx="6">
                  <c:v>GB</c:v>
                </c:pt>
              </c:strCache>
            </c:strRef>
          </c:cat>
          <c:val>
            <c:numRef>
              <c:f>'14'!$B$6:$B$12</c:f>
              <c:numCache>
                <c:formatCode>0.0%</c:formatCode>
                <c:ptCount val="7"/>
                <c:pt idx="0">
                  <c:v>1.6E-2</c:v>
                </c:pt>
                <c:pt idx="1">
                  <c:v>8.9999999999999993E-3</c:v>
                </c:pt>
                <c:pt idx="2">
                  <c:v>1.1000000000000001E-2</c:v>
                </c:pt>
                <c:pt idx="3">
                  <c:v>1.1000000000000001E-2</c:v>
                </c:pt>
                <c:pt idx="4">
                  <c:v>1.4999999999999999E-2</c:v>
                </c:pt>
                <c:pt idx="5">
                  <c:v>1.6E-2</c:v>
                </c:pt>
                <c:pt idx="6">
                  <c:v>2.4E-2</c:v>
                </c:pt>
              </c:numCache>
            </c:numRef>
          </c:val>
        </c:ser>
        <c:ser>
          <c:idx val="1"/>
          <c:order val="1"/>
          <c:tx>
            <c:strRef>
              <c:f>'14'!$C$4:$C$5</c:f>
              <c:strCache>
                <c:ptCount val="1"/>
                <c:pt idx="0">
                  <c:v>2004</c:v>
                </c:pt>
              </c:strCache>
            </c:strRef>
          </c:tx>
          <c:spPr>
            <a:solidFill>
              <a:srgbClr val="993366"/>
            </a:solidFill>
            <a:ln w="12700">
              <a:solidFill>
                <a:srgbClr val="000000"/>
              </a:solidFill>
              <a:prstDash val="solid"/>
            </a:ln>
          </c:spPr>
          <c:invertIfNegative val="0"/>
          <c:cat>
            <c:strRef>
              <c:f>'14'!$A$6:$A$12</c:f>
              <c:strCache>
                <c:ptCount val="7"/>
                <c:pt idx="0">
                  <c:v>Bournemouth</c:v>
                </c:pt>
                <c:pt idx="1">
                  <c:v>Dorset</c:v>
                </c:pt>
                <c:pt idx="2">
                  <c:v>Poole</c:v>
                </c:pt>
                <c:pt idx="3">
                  <c:v>Dorset LEP</c:v>
                </c:pt>
                <c:pt idx="4">
                  <c:v>South East</c:v>
                </c:pt>
                <c:pt idx="5">
                  <c:v>South West</c:v>
                </c:pt>
                <c:pt idx="6">
                  <c:v>GB</c:v>
                </c:pt>
              </c:strCache>
            </c:strRef>
          </c:cat>
          <c:val>
            <c:numRef>
              <c:f>'14'!$C$6:$C$12</c:f>
              <c:numCache>
                <c:formatCode>0.0%</c:formatCode>
                <c:ptCount val="7"/>
                <c:pt idx="0">
                  <c:v>1.4999999999999999E-2</c:v>
                </c:pt>
                <c:pt idx="1">
                  <c:v>8.0000000000000002E-3</c:v>
                </c:pt>
                <c:pt idx="2">
                  <c:v>8.9999999999999993E-3</c:v>
                </c:pt>
                <c:pt idx="3">
                  <c:v>0.01</c:v>
                </c:pt>
                <c:pt idx="4">
                  <c:v>1.3999999999999999E-2</c:v>
                </c:pt>
                <c:pt idx="5">
                  <c:v>1.3000000000000001E-2</c:v>
                </c:pt>
                <c:pt idx="6">
                  <c:v>2.2000000000000002E-2</c:v>
                </c:pt>
              </c:numCache>
            </c:numRef>
          </c:val>
        </c:ser>
        <c:ser>
          <c:idx val="2"/>
          <c:order val="2"/>
          <c:tx>
            <c:strRef>
              <c:f>'14'!$D$4:$D$5</c:f>
              <c:strCache>
                <c:ptCount val="1"/>
                <c:pt idx="0">
                  <c:v>2005</c:v>
                </c:pt>
              </c:strCache>
            </c:strRef>
          </c:tx>
          <c:spPr>
            <a:solidFill>
              <a:srgbClr val="FFFFCC"/>
            </a:solidFill>
            <a:ln w="12700">
              <a:solidFill>
                <a:srgbClr val="000000"/>
              </a:solidFill>
              <a:prstDash val="solid"/>
            </a:ln>
          </c:spPr>
          <c:invertIfNegative val="0"/>
          <c:cat>
            <c:strRef>
              <c:f>'14'!$A$6:$A$12</c:f>
              <c:strCache>
                <c:ptCount val="7"/>
                <c:pt idx="0">
                  <c:v>Bournemouth</c:v>
                </c:pt>
                <c:pt idx="1">
                  <c:v>Dorset</c:v>
                </c:pt>
                <c:pt idx="2">
                  <c:v>Poole</c:v>
                </c:pt>
                <c:pt idx="3">
                  <c:v>Dorset LEP</c:v>
                </c:pt>
                <c:pt idx="4">
                  <c:v>South East</c:v>
                </c:pt>
                <c:pt idx="5">
                  <c:v>South West</c:v>
                </c:pt>
                <c:pt idx="6">
                  <c:v>GB</c:v>
                </c:pt>
              </c:strCache>
            </c:strRef>
          </c:cat>
          <c:val>
            <c:numRef>
              <c:f>'14'!$D$6:$D$12</c:f>
              <c:numCache>
                <c:formatCode>0.0%</c:formatCode>
                <c:ptCount val="7"/>
                <c:pt idx="0">
                  <c:v>1.6E-2</c:v>
                </c:pt>
                <c:pt idx="1">
                  <c:v>8.0000000000000002E-3</c:v>
                </c:pt>
                <c:pt idx="2">
                  <c:v>8.9999999999999993E-3</c:v>
                </c:pt>
                <c:pt idx="3">
                  <c:v>1.1000000000000001E-2</c:v>
                </c:pt>
                <c:pt idx="4">
                  <c:v>1.3999999999999999E-2</c:v>
                </c:pt>
                <c:pt idx="5">
                  <c:v>1.3000000000000001E-2</c:v>
                </c:pt>
                <c:pt idx="6">
                  <c:v>2.2000000000000002E-2</c:v>
                </c:pt>
              </c:numCache>
            </c:numRef>
          </c:val>
        </c:ser>
        <c:ser>
          <c:idx val="3"/>
          <c:order val="3"/>
          <c:tx>
            <c:strRef>
              <c:f>'14'!$E$4:$E$5</c:f>
              <c:strCache>
                <c:ptCount val="1"/>
                <c:pt idx="0">
                  <c:v>2006</c:v>
                </c:pt>
              </c:strCache>
            </c:strRef>
          </c:tx>
          <c:spPr>
            <a:solidFill>
              <a:srgbClr val="CCFFFF"/>
            </a:solidFill>
            <a:ln w="12700">
              <a:solidFill>
                <a:srgbClr val="000000"/>
              </a:solidFill>
              <a:prstDash val="solid"/>
            </a:ln>
          </c:spPr>
          <c:invertIfNegative val="0"/>
          <c:cat>
            <c:strRef>
              <c:f>'14'!$A$6:$A$12</c:f>
              <c:strCache>
                <c:ptCount val="7"/>
                <c:pt idx="0">
                  <c:v>Bournemouth</c:v>
                </c:pt>
                <c:pt idx="1">
                  <c:v>Dorset</c:v>
                </c:pt>
                <c:pt idx="2">
                  <c:v>Poole</c:v>
                </c:pt>
                <c:pt idx="3">
                  <c:v>Dorset LEP</c:v>
                </c:pt>
                <c:pt idx="4">
                  <c:v>South East</c:v>
                </c:pt>
                <c:pt idx="5">
                  <c:v>South West</c:v>
                </c:pt>
                <c:pt idx="6">
                  <c:v>GB</c:v>
                </c:pt>
              </c:strCache>
            </c:strRef>
          </c:cat>
          <c:val>
            <c:numRef>
              <c:f>'14'!$E$6:$E$12</c:f>
              <c:numCache>
                <c:formatCode>0.0%</c:formatCode>
                <c:ptCount val="7"/>
                <c:pt idx="0">
                  <c:v>1.7999999999999999E-2</c:v>
                </c:pt>
                <c:pt idx="1">
                  <c:v>0.01</c:v>
                </c:pt>
                <c:pt idx="2">
                  <c:v>1.1000000000000001E-2</c:v>
                </c:pt>
                <c:pt idx="3">
                  <c:v>1.2E-2</c:v>
                </c:pt>
                <c:pt idx="4">
                  <c:v>1.6E-2</c:v>
                </c:pt>
                <c:pt idx="5">
                  <c:v>1.4999999999999999E-2</c:v>
                </c:pt>
                <c:pt idx="6">
                  <c:v>2.4E-2</c:v>
                </c:pt>
              </c:numCache>
            </c:numRef>
          </c:val>
        </c:ser>
        <c:ser>
          <c:idx val="4"/>
          <c:order val="4"/>
          <c:tx>
            <c:strRef>
              <c:f>'14'!$F$4:$F$5</c:f>
              <c:strCache>
                <c:ptCount val="1"/>
                <c:pt idx="0">
                  <c:v>2007</c:v>
                </c:pt>
              </c:strCache>
            </c:strRef>
          </c:tx>
          <c:spPr>
            <a:solidFill>
              <a:srgbClr val="660066"/>
            </a:solidFill>
            <a:ln w="12700">
              <a:solidFill>
                <a:srgbClr val="000000"/>
              </a:solidFill>
              <a:prstDash val="solid"/>
            </a:ln>
          </c:spPr>
          <c:invertIfNegative val="0"/>
          <c:cat>
            <c:strRef>
              <c:f>'14'!$A$6:$A$12</c:f>
              <c:strCache>
                <c:ptCount val="7"/>
                <c:pt idx="0">
                  <c:v>Bournemouth</c:v>
                </c:pt>
                <c:pt idx="1">
                  <c:v>Dorset</c:v>
                </c:pt>
                <c:pt idx="2">
                  <c:v>Poole</c:v>
                </c:pt>
                <c:pt idx="3">
                  <c:v>Dorset LEP</c:v>
                </c:pt>
                <c:pt idx="4">
                  <c:v>South East</c:v>
                </c:pt>
                <c:pt idx="5">
                  <c:v>South West</c:v>
                </c:pt>
                <c:pt idx="6">
                  <c:v>GB</c:v>
                </c:pt>
              </c:strCache>
            </c:strRef>
          </c:cat>
          <c:val>
            <c:numRef>
              <c:f>'14'!$F$6:$F$12</c:f>
              <c:numCache>
                <c:formatCode>0.0%</c:formatCode>
                <c:ptCount val="7"/>
                <c:pt idx="0">
                  <c:v>1.4999999999999999E-2</c:v>
                </c:pt>
                <c:pt idx="1">
                  <c:v>8.0000000000000002E-3</c:v>
                </c:pt>
                <c:pt idx="2">
                  <c:v>0.01</c:v>
                </c:pt>
                <c:pt idx="3">
                  <c:v>0.01</c:v>
                </c:pt>
                <c:pt idx="4">
                  <c:v>1.3999999999999999E-2</c:v>
                </c:pt>
                <c:pt idx="5">
                  <c:v>1.3000000000000001E-2</c:v>
                </c:pt>
                <c:pt idx="6">
                  <c:v>2.2000000000000002E-2</c:v>
                </c:pt>
              </c:numCache>
            </c:numRef>
          </c:val>
        </c:ser>
        <c:ser>
          <c:idx val="5"/>
          <c:order val="5"/>
          <c:tx>
            <c:strRef>
              <c:f>'14'!$G$4:$G$5</c:f>
              <c:strCache>
                <c:ptCount val="1"/>
                <c:pt idx="0">
                  <c:v>2008</c:v>
                </c:pt>
              </c:strCache>
            </c:strRef>
          </c:tx>
          <c:spPr>
            <a:solidFill>
              <a:srgbClr val="FF8080"/>
            </a:solidFill>
            <a:ln w="12700">
              <a:solidFill>
                <a:srgbClr val="000000"/>
              </a:solidFill>
              <a:prstDash val="solid"/>
            </a:ln>
          </c:spPr>
          <c:invertIfNegative val="0"/>
          <c:cat>
            <c:strRef>
              <c:f>'14'!$A$6:$A$12</c:f>
              <c:strCache>
                <c:ptCount val="7"/>
                <c:pt idx="0">
                  <c:v>Bournemouth</c:v>
                </c:pt>
                <c:pt idx="1">
                  <c:v>Dorset</c:v>
                </c:pt>
                <c:pt idx="2">
                  <c:v>Poole</c:v>
                </c:pt>
                <c:pt idx="3">
                  <c:v>Dorset LEP</c:v>
                </c:pt>
                <c:pt idx="4">
                  <c:v>South East</c:v>
                </c:pt>
                <c:pt idx="5">
                  <c:v>South West</c:v>
                </c:pt>
                <c:pt idx="6">
                  <c:v>GB</c:v>
                </c:pt>
              </c:strCache>
            </c:strRef>
          </c:cat>
          <c:val>
            <c:numRef>
              <c:f>'14'!$G$6:$G$12</c:f>
              <c:numCache>
                <c:formatCode>0.0%</c:formatCode>
                <c:ptCount val="7"/>
                <c:pt idx="0">
                  <c:v>1.7000000000000001E-2</c:v>
                </c:pt>
                <c:pt idx="1">
                  <c:v>8.9999999999999993E-3</c:v>
                </c:pt>
                <c:pt idx="2">
                  <c:v>1.2E-2</c:v>
                </c:pt>
                <c:pt idx="3">
                  <c:v>1.2E-2</c:v>
                </c:pt>
                <c:pt idx="4">
                  <c:v>1.3999999999999999E-2</c:v>
                </c:pt>
                <c:pt idx="5">
                  <c:v>1.3999999999999999E-2</c:v>
                </c:pt>
                <c:pt idx="6">
                  <c:v>2.3E-2</c:v>
                </c:pt>
              </c:numCache>
            </c:numRef>
          </c:val>
        </c:ser>
        <c:ser>
          <c:idx val="6"/>
          <c:order val="6"/>
          <c:tx>
            <c:strRef>
              <c:f>'14'!$H$4:$H$5</c:f>
              <c:strCache>
                <c:ptCount val="1"/>
                <c:pt idx="0">
                  <c:v>2009</c:v>
                </c:pt>
              </c:strCache>
            </c:strRef>
          </c:tx>
          <c:spPr>
            <a:solidFill>
              <a:srgbClr val="0066CC"/>
            </a:solidFill>
            <a:ln w="12700">
              <a:solidFill>
                <a:srgbClr val="000000"/>
              </a:solidFill>
              <a:prstDash val="solid"/>
            </a:ln>
          </c:spPr>
          <c:invertIfNegative val="0"/>
          <c:cat>
            <c:strRef>
              <c:f>'14'!$A$6:$A$12</c:f>
              <c:strCache>
                <c:ptCount val="7"/>
                <c:pt idx="0">
                  <c:v>Bournemouth</c:v>
                </c:pt>
                <c:pt idx="1">
                  <c:v>Dorset</c:v>
                </c:pt>
                <c:pt idx="2">
                  <c:v>Poole</c:v>
                </c:pt>
                <c:pt idx="3">
                  <c:v>Dorset LEP</c:v>
                </c:pt>
                <c:pt idx="4">
                  <c:v>South East</c:v>
                </c:pt>
                <c:pt idx="5">
                  <c:v>South West</c:v>
                </c:pt>
                <c:pt idx="6">
                  <c:v>GB</c:v>
                </c:pt>
              </c:strCache>
            </c:strRef>
          </c:cat>
          <c:val>
            <c:numRef>
              <c:f>'14'!$H$6:$H$12</c:f>
              <c:numCache>
                <c:formatCode>0.0%</c:formatCode>
                <c:ptCount val="7"/>
                <c:pt idx="0">
                  <c:v>3.3000000000000002E-2</c:v>
                </c:pt>
                <c:pt idx="1">
                  <c:v>1.9E-2</c:v>
                </c:pt>
                <c:pt idx="2">
                  <c:v>2.5000000000000001E-2</c:v>
                </c:pt>
                <c:pt idx="3">
                  <c:v>2.4E-2</c:v>
                </c:pt>
                <c:pt idx="4">
                  <c:v>2.7999999999999997E-2</c:v>
                </c:pt>
                <c:pt idx="5">
                  <c:v>2.7999999999999997E-2</c:v>
                </c:pt>
                <c:pt idx="6">
                  <c:v>3.7999999999999999E-2</c:v>
                </c:pt>
              </c:numCache>
            </c:numRef>
          </c:val>
        </c:ser>
        <c:ser>
          <c:idx val="7"/>
          <c:order val="7"/>
          <c:tx>
            <c:strRef>
              <c:f>'14'!$I$4:$I$5</c:f>
              <c:strCache>
                <c:ptCount val="1"/>
                <c:pt idx="0">
                  <c:v>2010</c:v>
                </c:pt>
              </c:strCache>
            </c:strRef>
          </c:tx>
          <c:spPr>
            <a:solidFill>
              <a:srgbClr val="CCCCFF"/>
            </a:solidFill>
            <a:ln w="12700">
              <a:solidFill>
                <a:srgbClr val="000000"/>
              </a:solidFill>
              <a:prstDash val="solid"/>
            </a:ln>
          </c:spPr>
          <c:invertIfNegative val="0"/>
          <c:cat>
            <c:strRef>
              <c:f>'14'!$A$6:$A$12</c:f>
              <c:strCache>
                <c:ptCount val="7"/>
                <c:pt idx="0">
                  <c:v>Bournemouth</c:v>
                </c:pt>
                <c:pt idx="1">
                  <c:v>Dorset</c:v>
                </c:pt>
                <c:pt idx="2">
                  <c:v>Poole</c:v>
                </c:pt>
                <c:pt idx="3">
                  <c:v>Dorset LEP</c:v>
                </c:pt>
                <c:pt idx="4">
                  <c:v>South East</c:v>
                </c:pt>
                <c:pt idx="5">
                  <c:v>South West</c:v>
                </c:pt>
                <c:pt idx="6">
                  <c:v>GB</c:v>
                </c:pt>
              </c:strCache>
            </c:strRef>
          </c:cat>
          <c:val>
            <c:numRef>
              <c:f>'14'!$I$6:$I$12</c:f>
              <c:numCache>
                <c:formatCode>0.0%</c:formatCode>
                <c:ptCount val="7"/>
                <c:pt idx="0">
                  <c:v>3.2000000000000001E-2</c:v>
                </c:pt>
                <c:pt idx="1">
                  <c:v>1.7999999999999999E-2</c:v>
                </c:pt>
                <c:pt idx="2">
                  <c:v>2.3E-2</c:v>
                </c:pt>
                <c:pt idx="3">
                  <c:v>2.3E-2</c:v>
                </c:pt>
                <c:pt idx="4">
                  <c:v>2.6000000000000002E-2</c:v>
                </c:pt>
                <c:pt idx="5">
                  <c:v>2.5000000000000001E-2</c:v>
                </c:pt>
                <c:pt idx="6">
                  <c:v>3.7000000000000005E-2</c:v>
                </c:pt>
              </c:numCache>
            </c:numRef>
          </c:val>
        </c:ser>
        <c:ser>
          <c:idx val="8"/>
          <c:order val="8"/>
          <c:tx>
            <c:strRef>
              <c:f>'14'!$J$4:$J$5</c:f>
              <c:strCache>
                <c:ptCount val="1"/>
                <c:pt idx="0">
                  <c:v>2011</c:v>
                </c:pt>
              </c:strCache>
            </c:strRef>
          </c:tx>
          <c:spPr>
            <a:solidFill>
              <a:srgbClr val="000080"/>
            </a:solidFill>
            <a:ln w="12700">
              <a:solidFill>
                <a:srgbClr val="000000"/>
              </a:solidFill>
              <a:prstDash val="solid"/>
            </a:ln>
          </c:spPr>
          <c:invertIfNegative val="0"/>
          <c:cat>
            <c:strRef>
              <c:f>'14'!$A$6:$A$12</c:f>
              <c:strCache>
                <c:ptCount val="7"/>
                <c:pt idx="0">
                  <c:v>Bournemouth</c:v>
                </c:pt>
                <c:pt idx="1">
                  <c:v>Dorset</c:v>
                </c:pt>
                <c:pt idx="2">
                  <c:v>Poole</c:v>
                </c:pt>
                <c:pt idx="3">
                  <c:v>Dorset LEP</c:v>
                </c:pt>
                <c:pt idx="4">
                  <c:v>South East</c:v>
                </c:pt>
                <c:pt idx="5">
                  <c:v>South West</c:v>
                </c:pt>
                <c:pt idx="6">
                  <c:v>GB</c:v>
                </c:pt>
              </c:strCache>
            </c:strRef>
          </c:cat>
          <c:val>
            <c:numRef>
              <c:f>'14'!$J$6:$J$12</c:f>
              <c:numCache>
                <c:formatCode>0.0%</c:formatCode>
                <c:ptCount val="7"/>
                <c:pt idx="0">
                  <c:v>0.03</c:v>
                </c:pt>
                <c:pt idx="1">
                  <c:v>1.6E-2</c:v>
                </c:pt>
                <c:pt idx="2">
                  <c:v>2.1000000000000001E-2</c:v>
                </c:pt>
                <c:pt idx="3">
                  <c:v>2.1000000000000001E-2</c:v>
                </c:pt>
                <c:pt idx="4">
                  <c:v>2.5000000000000001E-2</c:v>
                </c:pt>
                <c:pt idx="5">
                  <c:v>2.6000000000000002E-2</c:v>
                </c:pt>
                <c:pt idx="6">
                  <c:v>3.7000000000000005E-2</c:v>
                </c:pt>
              </c:numCache>
            </c:numRef>
          </c:val>
        </c:ser>
        <c:ser>
          <c:idx val="9"/>
          <c:order val="9"/>
          <c:tx>
            <c:strRef>
              <c:f>'14'!$K$4:$K$5</c:f>
              <c:strCache>
                <c:ptCount val="1"/>
                <c:pt idx="0">
                  <c:v>2012</c:v>
                </c:pt>
              </c:strCache>
            </c:strRef>
          </c:tx>
          <c:spPr>
            <a:solidFill>
              <a:srgbClr val="FF00FF"/>
            </a:solidFill>
            <a:ln w="12700">
              <a:solidFill>
                <a:srgbClr val="000000"/>
              </a:solidFill>
              <a:prstDash val="solid"/>
            </a:ln>
          </c:spPr>
          <c:invertIfNegative val="0"/>
          <c:cat>
            <c:strRef>
              <c:f>'14'!$A$6:$A$12</c:f>
              <c:strCache>
                <c:ptCount val="7"/>
                <c:pt idx="0">
                  <c:v>Bournemouth</c:v>
                </c:pt>
                <c:pt idx="1">
                  <c:v>Dorset</c:v>
                </c:pt>
                <c:pt idx="2">
                  <c:v>Poole</c:v>
                </c:pt>
                <c:pt idx="3">
                  <c:v>Dorset LEP</c:v>
                </c:pt>
                <c:pt idx="4">
                  <c:v>South East</c:v>
                </c:pt>
                <c:pt idx="5">
                  <c:v>South West</c:v>
                </c:pt>
                <c:pt idx="6">
                  <c:v>GB</c:v>
                </c:pt>
              </c:strCache>
            </c:strRef>
          </c:cat>
          <c:val>
            <c:numRef>
              <c:f>'14'!$K$6:$K$12</c:f>
              <c:numCache>
                <c:formatCode>0.0%</c:formatCode>
                <c:ptCount val="7"/>
                <c:pt idx="0">
                  <c:v>0.03</c:v>
                </c:pt>
                <c:pt idx="1">
                  <c:v>1.7000000000000001E-2</c:v>
                </c:pt>
                <c:pt idx="2">
                  <c:v>0.02</c:v>
                </c:pt>
                <c:pt idx="3">
                  <c:v>2.1000000000000001E-2</c:v>
                </c:pt>
                <c:pt idx="4">
                  <c:v>2.5000000000000001E-2</c:v>
                </c:pt>
                <c:pt idx="5">
                  <c:v>2.7000000000000003E-2</c:v>
                </c:pt>
                <c:pt idx="6">
                  <c:v>3.7999999999999999E-2</c:v>
                </c:pt>
              </c:numCache>
            </c:numRef>
          </c:val>
        </c:ser>
        <c:ser>
          <c:idx val="10"/>
          <c:order val="10"/>
          <c:tx>
            <c:strRef>
              <c:f>'14'!$L$4:$L$5</c:f>
              <c:strCache>
                <c:ptCount val="1"/>
                <c:pt idx="0">
                  <c:v>2013</c:v>
                </c:pt>
              </c:strCache>
            </c:strRef>
          </c:tx>
          <c:spPr>
            <a:solidFill>
              <a:srgbClr val="FFFF00"/>
            </a:solidFill>
            <a:ln w="12700">
              <a:solidFill>
                <a:srgbClr val="000000"/>
              </a:solidFill>
              <a:prstDash val="solid"/>
            </a:ln>
          </c:spPr>
          <c:invertIfNegative val="0"/>
          <c:cat>
            <c:strRef>
              <c:f>'14'!$A$6:$A$12</c:f>
              <c:strCache>
                <c:ptCount val="7"/>
                <c:pt idx="0">
                  <c:v>Bournemouth</c:v>
                </c:pt>
                <c:pt idx="1">
                  <c:v>Dorset</c:v>
                </c:pt>
                <c:pt idx="2">
                  <c:v>Poole</c:v>
                </c:pt>
                <c:pt idx="3">
                  <c:v>Dorset LEP</c:v>
                </c:pt>
                <c:pt idx="4">
                  <c:v>South East</c:v>
                </c:pt>
                <c:pt idx="5">
                  <c:v>South West</c:v>
                </c:pt>
                <c:pt idx="6">
                  <c:v>GB</c:v>
                </c:pt>
              </c:strCache>
            </c:strRef>
          </c:cat>
          <c:val>
            <c:numRef>
              <c:f>'14'!$L$6:$L$12</c:f>
              <c:numCache>
                <c:formatCode>0.0%</c:formatCode>
                <c:ptCount val="7"/>
                <c:pt idx="0">
                  <c:v>2.8000000000000001E-2</c:v>
                </c:pt>
                <c:pt idx="1">
                  <c:v>1.4999999999999999E-2</c:v>
                </c:pt>
                <c:pt idx="2">
                  <c:v>1.9E-2</c:v>
                </c:pt>
                <c:pt idx="3">
                  <c:v>1.9E-2</c:v>
                </c:pt>
                <c:pt idx="4">
                  <c:v>2.1999999999999999E-2</c:v>
                </c:pt>
                <c:pt idx="5">
                  <c:v>2.3E-2</c:v>
                </c:pt>
                <c:pt idx="6">
                  <c:v>3.4000000000000002E-2</c:v>
                </c:pt>
              </c:numCache>
            </c:numRef>
          </c:val>
        </c:ser>
        <c:ser>
          <c:idx val="11"/>
          <c:order val="11"/>
          <c:tx>
            <c:strRef>
              <c:f>'14'!$M$4:$M$5</c:f>
              <c:strCache>
                <c:ptCount val="1"/>
                <c:pt idx="0">
                  <c:v>2014</c:v>
                </c:pt>
              </c:strCache>
            </c:strRef>
          </c:tx>
          <c:invertIfNegative val="0"/>
          <c:cat>
            <c:strRef>
              <c:f>'14'!$A$6:$A$12</c:f>
              <c:strCache>
                <c:ptCount val="7"/>
                <c:pt idx="0">
                  <c:v>Bournemouth</c:v>
                </c:pt>
                <c:pt idx="1">
                  <c:v>Dorset</c:v>
                </c:pt>
                <c:pt idx="2">
                  <c:v>Poole</c:v>
                </c:pt>
                <c:pt idx="3">
                  <c:v>Dorset LEP</c:v>
                </c:pt>
                <c:pt idx="4">
                  <c:v>South East</c:v>
                </c:pt>
                <c:pt idx="5">
                  <c:v>South West</c:v>
                </c:pt>
                <c:pt idx="6">
                  <c:v>GB</c:v>
                </c:pt>
              </c:strCache>
            </c:strRef>
          </c:cat>
          <c:val>
            <c:numRef>
              <c:f>'14'!$M$6:$M$12</c:f>
              <c:numCache>
                <c:formatCode>0.0%</c:formatCode>
                <c:ptCount val="7"/>
                <c:pt idx="0">
                  <c:v>1.9E-2</c:v>
                </c:pt>
                <c:pt idx="1">
                  <c:v>0.01</c:v>
                </c:pt>
                <c:pt idx="2">
                  <c:v>1.4E-2</c:v>
                </c:pt>
                <c:pt idx="3">
                  <c:v>1.2999999999999999E-2</c:v>
                </c:pt>
                <c:pt idx="4">
                  <c:v>1.4999999999999999E-2</c:v>
                </c:pt>
                <c:pt idx="5">
                  <c:v>1.6E-2</c:v>
                </c:pt>
                <c:pt idx="6">
                  <c:v>2.5000000000000001E-2</c:v>
                </c:pt>
              </c:numCache>
            </c:numRef>
          </c:val>
        </c:ser>
        <c:ser>
          <c:idx val="12"/>
          <c:order val="12"/>
          <c:tx>
            <c:strRef>
              <c:f>'14'!$N$4:$N$5</c:f>
              <c:strCache>
                <c:ptCount val="1"/>
                <c:pt idx="0">
                  <c:v>2015</c:v>
                </c:pt>
              </c:strCache>
            </c:strRef>
          </c:tx>
          <c:invertIfNegative val="0"/>
          <c:cat>
            <c:strRef>
              <c:f>'14'!$A$6:$A$12</c:f>
              <c:strCache>
                <c:ptCount val="7"/>
                <c:pt idx="0">
                  <c:v>Bournemouth</c:v>
                </c:pt>
                <c:pt idx="1">
                  <c:v>Dorset</c:v>
                </c:pt>
                <c:pt idx="2">
                  <c:v>Poole</c:v>
                </c:pt>
                <c:pt idx="3">
                  <c:v>Dorset LEP</c:v>
                </c:pt>
                <c:pt idx="4">
                  <c:v>South East</c:v>
                </c:pt>
                <c:pt idx="5">
                  <c:v>South West</c:v>
                </c:pt>
                <c:pt idx="6">
                  <c:v>GB</c:v>
                </c:pt>
              </c:strCache>
            </c:strRef>
          </c:cat>
          <c:val>
            <c:numRef>
              <c:f>'14'!$N$6:$N$12</c:f>
              <c:numCache>
                <c:formatCode>0.0%</c:formatCode>
                <c:ptCount val="7"/>
                <c:pt idx="0">
                  <c:v>1.3999999999999999E-2</c:v>
                </c:pt>
                <c:pt idx="1">
                  <c:v>8.0000000000000002E-3</c:v>
                </c:pt>
                <c:pt idx="2">
                  <c:v>0.01</c:v>
                </c:pt>
                <c:pt idx="3">
                  <c:v>0.01</c:v>
                </c:pt>
                <c:pt idx="4">
                  <c:v>1.1000000000000001E-2</c:v>
                </c:pt>
                <c:pt idx="5">
                  <c:v>1.2E-2</c:v>
                </c:pt>
                <c:pt idx="6">
                  <c:v>1.9E-2</c:v>
                </c:pt>
              </c:numCache>
            </c:numRef>
          </c:val>
        </c:ser>
        <c:ser>
          <c:idx val="13"/>
          <c:order val="13"/>
          <c:tx>
            <c:strRef>
              <c:f>'14'!$O$4:$O$5</c:f>
              <c:strCache>
                <c:ptCount val="1"/>
                <c:pt idx="0">
                  <c:v>2016</c:v>
                </c:pt>
              </c:strCache>
            </c:strRef>
          </c:tx>
          <c:invertIfNegative val="0"/>
          <c:cat>
            <c:strRef>
              <c:f>'14'!$A$6:$A$12</c:f>
              <c:strCache>
                <c:ptCount val="7"/>
                <c:pt idx="0">
                  <c:v>Bournemouth</c:v>
                </c:pt>
                <c:pt idx="1">
                  <c:v>Dorset</c:v>
                </c:pt>
                <c:pt idx="2">
                  <c:v>Poole</c:v>
                </c:pt>
                <c:pt idx="3">
                  <c:v>Dorset LEP</c:v>
                </c:pt>
                <c:pt idx="4">
                  <c:v>South East</c:v>
                </c:pt>
                <c:pt idx="5">
                  <c:v>South West</c:v>
                </c:pt>
                <c:pt idx="6">
                  <c:v>GB</c:v>
                </c:pt>
              </c:strCache>
            </c:strRef>
          </c:cat>
          <c:val>
            <c:numRef>
              <c:f>'14'!$O$6:$O$12</c:f>
              <c:numCache>
                <c:formatCode>0.0%</c:formatCode>
                <c:ptCount val="7"/>
                <c:pt idx="0">
                  <c:v>1.4999999999999999E-2</c:v>
                </c:pt>
                <c:pt idx="1">
                  <c:v>8.0000000000000002E-3</c:v>
                </c:pt>
                <c:pt idx="2">
                  <c:v>1.0999999999999999E-2</c:v>
                </c:pt>
                <c:pt idx="3">
                  <c:v>1.0999999999999999E-2</c:v>
                </c:pt>
                <c:pt idx="4">
                  <c:v>1.0999999999999999E-2</c:v>
                </c:pt>
                <c:pt idx="5">
                  <c:v>1.2E-2</c:v>
                </c:pt>
                <c:pt idx="6">
                  <c:v>1.7999999999999999E-2</c:v>
                </c:pt>
              </c:numCache>
            </c:numRef>
          </c:val>
        </c:ser>
        <c:dLbls>
          <c:showLegendKey val="0"/>
          <c:showVal val="0"/>
          <c:showCatName val="0"/>
          <c:showSerName val="0"/>
          <c:showPercent val="0"/>
          <c:showBubbleSize val="0"/>
        </c:dLbls>
        <c:gapWidth val="150"/>
        <c:axId val="577747792"/>
        <c:axId val="577748576"/>
      </c:barChart>
      <c:catAx>
        <c:axId val="57774779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75" b="0" i="0" u="none" strike="noStrike" baseline="0">
                <a:solidFill>
                  <a:srgbClr val="000000"/>
                </a:solidFill>
                <a:latin typeface="Arial"/>
                <a:ea typeface="Arial"/>
                <a:cs typeface="Arial"/>
              </a:defRPr>
            </a:pPr>
            <a:endParaRPr lang="en-US"/>
          </a:p>
        </c:txPr>
        <c:crossAx val="577748576"/>
        <c:crosses val="autoZero"/>
        <c:auto val="0"/>
        <c:lblAlgn val="ctr"/>
        <c:lblOffset val="100"/>
        <c:tickLblSkip val="1"/>
        <c:tickMarkSkip val="1"/>
        <c:noMultiLvlLbl val="0"/>
      </c:catAx>
      <c:valAx>
        <c:axId val="577748576"/>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US"/>
          </a:p>
        </c:txPr>
        <c:crossAx val="577747792"/>
        <c:crosses val="autoZero"/>
        <c:crossBetween val="between"/>
      </c:valAx>
      <c:spPr>
        <a:noFill/>
        <a:ln w="25400">
          <a:noFill/>
        </a:ln>
      </c:spPr>
    </c:plotArea>
    <c:legend>
      <c:legendPos val="b"/>
      <c:overlay val="0"/>
      <c:spPr>
        <a:noFill/>
        <a:ln w="25400">
          <a:noFill/>
        </a:ln>
      </c:spPr>
      <c:txPr>
        <a:bodyPr/>
        <a:lstStyle/>
        <a:p>
          <a:pPr>
            <a:defRPr sz="62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8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2017.xlsx]15!PivotTable9</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spPr>
          <a:solidFill>
            <a:srgbClr val="660066"/>
          </a:solidFill>
          <a:ln w="12700">
            <a:solidFill>
              <a:srgbClr val="000000"/>
            </a:solidFill>
            <a:prstDash val="solid"/>
          </a:ln>
        </c:spPr>
        <c:marker>
          <c:symbol val="none"/>
        </c:marker>
      </c:pivotFmt>
      <c:pivotFmt>
        <c:idx val="5"/>
        <c:spPr>
          <a:solidFill>
            <a:srgbClr val="FF8080"/>
          </a:solidFill>
          <a:ln w="12700">
            <a:solidFill>
              <a:srgbClr val="000000"/>
            </a:solidFill>
            <a:prstDash val="solid"/>
          </a:ln>
        </c:spPr>
        <c:marker>
          <c:symbol val="none"/>
        </c:marker>
      </c:pivotFmt>
      <c:pivotFmt>
        <c:idx val="6"/>
        <c:spPr>
          <a:solidFill>
            <a:srgbClr val="0066CC"/>
          </a:solidFill>
          <a:ln w="12700">
            <a:solidFill>
              <a:srgbClr val="000000"/>
            </a:solidFill>
            <a:prstDash val="solid"/>
          </a:ln>
        </c:spPr>
        <c:marker>
          <c:symbol val="none"/>
        </c:marker>
      </c:pivotFmt>
      <c:pivotFmt>
        <c:idx val="7"/>
        <c:spPr>
          <a:solidFill>
            <a:srgbClr val="CCCCFF"/>
          </a:solidFill>
          <a:ln w="12700">
            <a:solidFill>
              <a:srgbClr val="000000"/>
            </a:solidFill>
            <a:prstDash val="solid"/>
          </a:ln>
        </c:spPr>
        <c:marker>
          <c:symbol val="none"/>
        </c:marker>
      </c:pivotFmt>
      <c:pivotFmt>
        <c:idx val="8"/>
        <c:spPr>
          <a:solidFill>
            <a:srgbClr val="000080"/>
          </a:solidFill>
          <a:ln w="12700">
            <a:solidFill>
              <a:srgbClr val="000000"/>
            </a:solidFill>
            <a:prstDash val="solid"/>
          </a:ln>
        </c:spPr>
        <c:marker>
          <c:symbol val="none"/>
        </c:marker>
      </c:pivotFmt>
      <c:pivotFmt>
        <c:idx val="9"/>
        <c:spPr>
          <a:solidFill>
            <a:srgbClr val="FF00FF"/>
          </a:solidFill>
          <a:ln w="12700">
            <a:solidFill>
              <a:srgbClr val="000000"/>
            </a:solidFill>
            <a:prstDash val="solid"/>
          </a:ln>
        </c:spPr>
        <c:marker>
          <c:symbol val="none"/>
        </c:marker>
      </c:pivotFmt>
      <c:pivotFmt>
        <c:idx val="10"/>
        <c:marker>
          <c:symbol val="none"/>
        </c:marker>
      </c:pivotFmt>
      <c:pivotFmt>
        <c:idx val="11"/>
        <c:marker>
          <c:symbol val="none"/>
        </c:marker>
      </c:pivotFmt>
      <c:pivotFmt>
        <c:idx val="12"/>
        <c:marker>
          <c:symbol val="none"/>
        </c:marker>
      </c:pivotFmt>
    </c:pivotFmts>
    <c:plotArea>
      <c:layout/>
      <c:barChart>
        <c:barDir val="col"/>
        <c:grouping val="clustered"/>
        <c:varyColors val="0"/>
        <c:ser>
          <c:idx val="0"/>
          <c:order val="0"/>
          <c:tx>
            <c:strRef>
              <c:f>'15'!$B$6:$B$7</c:f>
              <c:strCache>
                <c:ptCount val="1"/>
                <c:pt idx="0">
                  <c:v>2004</c:v>
                </c:pt>
              </c:strCache>
            </c:strRef>
          </c:tx>
          <c:spPr>
            <a:solidFill>
              <a:srgbClr val="9999FF"/>
            </a:solidFill>
            <a:ln w="12700">
              <a:solidFill>
                <a:srgbClr val="000000"/>
              </a:solidFill>
              <a:prstDash val="solid"/>
            </a:ln>
          </c:spPr>
          <c:invertIfNegative val="0"/>
          <c:cat>
            <c:strRef>
              <c:f>'15'!$A$8:$A$14</c:f>
              <c:strCache>
                <c:ptCount val="7"/>
                <c:pt idx="0">
                  <c:v>Bournemouth</c:v>
                </c:pt>
                <c:pt idx="1">
                  <c:v>Dorset</c:v>
                </c:pt>
                <c:pt idx="2">
                  <c:v>Poole</c:v>
                </c:pt>
                <c:pt idx="3">
                  <c:v>Dorset LEP</c:v>
                </c:pt>
                <c:pt idx="4">
                  <c:v>South East</c:v>
                </c:pt>
                <c:pt idx="5">
                  <c:v>South West</c:v>
                </c:pt>
                <c:pt idx="6">
                  <c:v>GB</c:v>
                </c:pt>
              </c:strCache>
            </c:strRef>
          </c:cat>
          <c:val>
            <c:numRef>
              <c:f>'15'!$B$8:$B$14</c:f>
              <c:numCache>
                <c:formatCode>0.0%</c:formatCode>
                <c:ptCount val="7"/>
                <c:pt idx="0">
                  <c:v>7.0999999999999994E-2</c:v>
                </c:pt>
                <c:pt idx="1">
                  <c:v>6.8000000000000005E-2</c:v>
                </c:pt>
                <c:pt idx="2">
                  <c:v>2.5999999999999999E-2</c:v>
                </c:pt>
                <c:pt idx="3">
                  <c:v>6.0999999999999999E-2</c:v>
                </c:pt>
                <c:pt idx="4">
                  <c:v>9.6000000000000002E-2</c:v>
                </c:pt>
                <c:pt idx="5">
                  <c:v>8.5000000000000006E-2</c:v>
                </c:pt>
                <c:pt idx="6">
                  <c:v>0.123</c:v>
                </c:pt>
              </c:numCache>
            </c:numRef>
          </c:val>
        </c:ser>
        <c:ser>
          <c:idx val="1"/>
          <c:order val="1"/>
          <c:tx>
            <c:strRef>
              <c:f>'15'!$C$6:$C$7</c:f>
              <c:strCache>
                <c:ptCount val="1"/>
                <c:pt idx="0">
                  <c:v>2005</c:v>
                </c:pt>
              </c:strCache>
            </c:strRef>
          </c:tx>
          <c:spPr>
            <a:solidFill>
              <a:srgbClr val="993366"/>
            </a:solidFill>
            <a:ln w="12700">
              <a:solidFill>
                <a:srgbClr val="000000"/>
              </a:solidFill>
              <a:prstDash val="solid"/>
            </a:ln>
          </c:spPr>
          <c:invertIfNegative val="0"/>
          <c:cat>
            <c:strRef>
              <c:f>'15'!$A$8:$A$14</c:f>
              <c:strCache>
                <c:ptCount val="7"/>
                <c:pt idx="0">
                  <c:v>Bournemouth</c:v>
                </c:pt>
                <c:pt idx="1">
                  <c:v>Dorset</c:v>
                </c:pt>
                <c:pt idx="2">
                  <c:v>Poole</c:v>
                </c:pt>
                <c:pt idx="3">
                  <c:v>Dorset LEP</c:v>
                </c:pt>
                <c:pt idx="4">
                  <c:v>South East</c:v>
                </c:pt>
                <c:pt idx="5">
                  <c:v>South West</c:v>
                </c:pt>
                <c:pt idx="6">
                  <c:v>GB</c:v>
                </c:pt>
              </c:strCache>
            </c:strRef>
          </c:cat>
          <c:val>
            <c:numRef>
              <c:f>'15'!$C$8:$C$14</c:f>
              <c:numCache>
                <c:formatCode>0.0%</c:formatCode>
                <c:ptCount val="7"/>
                <c:pt idx="0">
                  <c:v>8.4000000000000005E-2</c:v>
                </c:pt>
                <c:pt idx="1">
                  <c:v>7.0000000000000007E-2</c:v>
                </c:pt>
                <c:pt idx="2">
                  <c:v>9.7000000000000003E-2</c:v>
                </c:pt>
                <c:pt idx="3">
                  <c:v>7.9000000000000001E-2</c:v>
                </c:pt>
                <c:pt idx="4">
                  <c:v>0.10100000000000001</c:v>
                </c:pt>
                <c:pt idx="5">
                  <c:v>9.1999999999999998E-2</c:v>
                </c:pt>
                <c:pt idx="6">
                  <c:v>0.13</c:v>
                </c:pt>
              </c:numCache>
            </c:numRef>
          </c:val>
        </c:ser>
        <c:ser>
          <c:idx val="2"/>
          <c:order val="2"/>
          <c:tx>
            <c:strRef>
              <c:f>'15'!$D$6:$D$7</c:f>
              <c:strCache>
                <c:ptCount val="1"/>
                <c:pt idx="0">
                  <c:v>2006</c:v>
                </c:pt>
              </c:strCache>
            </c:strRef>
          </c:tx>
          <c:spPr>
            <a:solidFill>
              <a:srgbClr val="FFFFCC"/>
            </a:solidFill>
            <a:ln w="12700">
              <a:solidFill>
                <a:srgbClr val="000000"/>
              </a:solidFill>
              <a:prstDash val="solid"/>
            </a:ln>
          </c:spPr>
          <c:invertIfNegative val="0"/>
          <c:cat>
            <c:strRef>
              <c:f>'15'!$A$8:$A$14</c:f>
              <c:strCache>
                <c:ptCount val="7"/>
                <c:pt idx="0">
                  <c:v>Bournemouth</c:v>
                </c:pt>
                <c:pt idx="1">
                  <c:v>Dorset</c:v>
                </c:pt>
                <c:pt idx="2">
                  <c:v>Poole</c:v>
                </c:pt>
                <c:pt idx="3">
                  <c:v>Dorset LEP</c:v>
                </c:pt>
                <c:pt idx="4">
                  <c:v>South East</c:v>
                </c:pt>
                <c:pt idx="5">
                  <c:v>South West</c:v>
                </c:pt>
                <c:pt idx="6">
                  <c:v>GB</c:v>
                </c:pt>
              </c:strCache>
            </c:strRef>
          </c:cat>
          <c:val>
            <c:numRef>
              <c:f>'15'!$D$8:$D$14</c:f>
              <c:numCache>
                <c:formatCode>0.0%</c:formatCode>
                <c:ptCount val="7"/>
                <c:pt idx="0">
                  <c:v>0.10299999999999999</c:v>
                </c:pt>
                <c:pt idx="1">
                  <c:v>3.5000000000000003E-2</c:v>
                </c:pt>
                <c:pt idx="2">
                  <c:v>9.7000000000000003E-2</c:v>
                </c:pt>
                <c:pt idx="3">
                  <c:v>6.8000000000000005E-2</c:v>
                </c:pt>
                <c:pt idx="4">
                  <c:v>0.11600000000000001</c:v>
                </c:pt>
                <c:pt idx="5">
                  <c:v>0.10199999999999999</c:v>
                </c:pt>
                <c:pt idx="6">
                  <c:v>0.13900000000000001</c:v>
                </c:pt>
              </c:numCache>
            </c:numRef>
          </c:val>
        </c:ser>
        <c:ser>
          <c:idx val="3"/>
          <c:order val="3"/>
          <c:tx>
            <c:strRef>
              <c:f>'15'!$E$6:$E$7</c:f>
              <c:strCache>
                <c:ptCount val="1"/>
                <c:pt idx="0">
                  <c:v>2007</c:v>
                </c:pt>
              </c:strCache>
            </c:strRef>
          </c:tx>
          <c:spPr>
            <a:solidFill>
              <a:srgbClr val="CCFFFF"/>
            </a:solidFill>
            <a:ln w="12700">
              <a:solidFill>
                <a:srgbClr val="000000"/>
              </a:solidFill>
              <a:prstDash val="solid"/>
            </a:ln>
          </c:spPr>
          <c:invertIfNegative val="0"/>
          <c:cat>
            <c:strRef>
              <c:f>'15'!$A$8:$A$14</c:f>
              <c:strCache>
                <c:ptCount val="7"/>
                <c:pt idx="0">
                  <c:v>Bournemouth</c:v>
                </c:pt>
                <c:pt idx="1">
                  <c:v>Dorset</c:v>
                </c:pt>
                <c:pt idx="2">
                  <c:v>Poole</c:v>
                </c:pt>
                <c:pt idx="3">
                  <c:v>Dorset LEP</c:v>
                </c:pt>
                <c:pt idx="4">
                  <c:v>South East</c:v>
                </c:pt>
                <c:pt idx="5">
                  <c:v>South West</c:v>
                </c:pt>
                <c:pt idx="6">
                  <c:v>GB</c:v>
                </c:pt>
              </c:strCache>
            </c:strRef>
          </c:cat>
          <c:val>
            <c:numRef>
              <c:f>'15'!$E$8:$E$14</c:f>
              <c:numCache>
                <c:formatCode>0.0%</c:formatCode>
                <c:ptCount val="7"/>
                <c:pt idx="0">
                  <c:v>7.9000000000000001E-2</c:v>
                </c:pt>
                <c:pt idx="1">
                  <c:v>6.3E-2</c:v>
                </c:pt>
                <c:pt idx="2">
                  <c:v>9.5000000000000001E-2</c:v>
                </c:pt>
                <c:pt idx="3">
                  <c:v>7.3999999999999996E-2</c:v>
                </c:pt>
                <c:pt idx="4">
                  <c:v>0.11799999999999999</c:v>
                </c:pt>
                <c:pt idx="5">
                  <c:v>0.105</c:v>
                </c:pt>
                <c:pt idx="6">
                  <c:v>0.13800000000000001</c:v>
                </c:pt>
              </c:numCache>
            </c:numRef>
          </c:val>
        </c:ser>
        <c:ser>
          <c:idx val="4"/>
          <c:order val="4"/>
          <c:tx>
            <c:strRef>
              <c:f>'15'!$F$6:$F$7</c:f>
              <c:strCache>
                <c:ptCount val="1"/>
                <c:pt idx="0">
                  <c:v>2008</c:v>
                </c:pt>
              </c:strCache>
            </c:strRef>
          </c:tx>
          <c:spPr>
            <a:solidFill>
              <a:srgbClr val="660066"/>
            </a:solidFill>
            <a:ln w="12700">
              <a:solidFill>
                <a:srgbClr val="000000"/>
              </a:solidFill>
              <a:prstDash val="solid"/>
            </a:ln>
          </c:spPr>
          <c:invertIfNegative val="0"/>
          <c:cat>
            <c:strRef>
              <c:f>'15'!$A$8:$A$14</c:f>
              <c:strCache>
                <c:ptCount val="7"/>
                <c:pt idx="0">
                  <c:v>Bournemouth</c:v>
                </c:pt>
                <c:pt idx="1">
                  <c:v>Dorset</c:v>
                </c:pt>
                <c:pt idx="2">
                  <c:v>Poole</c:v>
                </c:pt>
                <c:pt idx="3">
                  <c:v>Dorset LEP</c:v>
                </c:pt>
                <c:pt idx="4">
                  <c:v>South East</c:v>
                </c:pt>
                <c:pt idx="5">
                  <c:v>South West</c:v>
                </c:pt>
                <c:pt idx="6">
                  <c:v>GB</c:v>
                </c:pt>
              </c:strCache>
            </c:strRef>
          </c:cat>
          <c:val>
            <c:numRef>
              <c:f>'15'!$F$8:$F$14</c:f>
              <c:numCache>
                <c:formatCode>0.0%</c:formatCode>
                <c:ptCount val="7"/>
                <c:pt idx="0">
                  <c:v>0.125</c:v>
                </c:pt>
                <c:pt idx="1">
                  <c:v>0.10100000000000001</c:v>
                </c:pt>
                <c:pt idx="2">
                  <c:v>0.14399999999999999</c:v>
                </c:pt>
                <c:pt idx="3">
                  <c:v>0.11700000000000001</c:v>
                </c:pt>
                <c:pt idx="4">
                  <c:v>0.128</c:v>
                </c:pt>
                <c:pt idx="5">
                  <c:v>9.9000000000000005E-2</c:v>
                </c:pt>
                <c:pt idx="6">
                  <c:v>0.151</c:v>
                </c:pt>
              </c:numCache>
            </c:numRef>
          </c:val>
        </c:ser>
        <c:ser>
          <c:idx val="5"/>
          <c:order val="5"/>
          <c:tx>
            <c:strRef>
              <c:f>'15'!$G$6:$G$7</c:f>
              <c:strCache>
                <c:ptCount val="1"/>
                <c:pt idx="0">
                  <c:v>2009</c:v>
                </c:pt>
              </c:strCache>
            </c:strRef>
          </c:tx>
          <c:spPr>
            <a:solidFill>
              <a:srgbClr val="FF8080"/>
            </a:solidFill>
            <a:ln w="12700">
              <a:solidFill>
                <a:srgbClr val="000000"/>
              </a:solidFill>
              <a:prstDash val="solid"/>
            </a:ln>
          </c:spPr>
          <c:invertIfNegative val="0"/>
          <c:cat>
            <c:strRef>
              <c:f>'15'!$A$8:$A$14</c:f>
              <c:strCache>
                <c:ptCount val="7"/>
                <c:pt idx="0">
                  <c:v>Bournemouth</c:v>
                </c:pt>
                <c:pt idx="1">
                  <c:v>Dorset</c:v>
                </c:pt>
                <c:pt idx="2">
                  <c:v>Poole</c:v>
                </c:pt>
                <c:pt idx="3">
                  <c:v>Dorset LEP</c:v>
                </c:pt>
                <c:pt idx="4">
                  <c:v>South East</c:v>
                </c:pt>
                <c:pt idx="5">
                  <c:v>South West</c:v>
                </c:pt>
                <c:pt idx="6">
                  <c:v>GB</c:v>
                </c:pt>
              </c:strCache>
            </c:strRef>
          </c:cat>
          <c:val>
            <c:numRef>
              <c:f>'15'!$G$8:$G$14</c:f>
              <c:numCache>
                <c:formatCode>0.0%</c:formatCode>
                <c:ptCount val="7"/>
                <c:pt idx="0">
                  <c:v>0.252</c:v>
                </c:pt>
                <c:pt idx="1">
                  <c:v>0.111</c:v>
                </c:pt>
                <c:pt idx="2">
                  <c:v>0.16600000000000001</c:v>
                </c:pt>
                <c:pt idx="3">
                  <c:v>0.161</c:v>
                </c:pt>
                <c:pt idx="4">
                  <c:v>0.161</c:v>
                </c:pt>
                <c:pt idx="5">
                  <c:v>0.151</c:v>
                </c:pt>
                <c:pt idx="6">
                  <c:v>0.189</c:v>
                </c:pt>
              </c:numCache>
            </c:numRef>
          </c:val>
        </c:ser>
        <c:ser>
          <c:idx val="6"/>
          <c:order val="6"/>
          <c:tx>
            <c:strRef>
              <c:f>'15'!$H$6:$H$7</c:f>
              <c:strCache>
                <c:ptCount val="1"/>
                <c:pt idx="0">
                  <c:v>2010</c:v>
                </c:pt>
              </c:strCache>
            </c:strRef>
          </c:tx>
          <c:spPr>
            <a:solidFill>
              <a:srgbClr val="0066CC"/>
            </a:solidFill>
            <a:ln w="12700">
              <a:solidFill>
                <a:srgbClr val="000000"/>
              </a:solidFill>
              <a:prstDash val="solid"/>
            </a:ln>
          </c:spPr>
          <c:invertIfNegative val="0"/>
          <c:cat>
            <c:strRef>
              <c:f>'15'!$A$8:$A$14</c:f>
              <c:strCache>
                <c:ptCount val="7"/>
                <c:pt idx="0">
                  <c:v>Bournemouth</c:v>
                </c:pt>
                <c:pt idx="1">
                  <c:v>Dorset</c:v>
                </c:pt>
                <c:pt idx="2">
                  <c:v>Poole</c:v>
                </c:pt>
                <c:pt idx="3">
                  <c:v>Dorset LEP</c:v>
                </c:pt>
                <c:pt idx="4">
                  <c:v>South East</c:v>
                </c:pt>
                <c:pt idx="5">
                  <c:v>South West</c:v>
                </c:pt>
                <c:pt idx="6">
                  <c:v>GB</c:v>
                </c:pt>
              </c:strCache>
            </c:strRef>
          </c:cat>
          <c:val>
            <c:numRef>
              <c:f>'15'!$H$8:$H$14</c:f>
              <c:numCache>
                <c:formatCode>0.0%</c:formatCode>
                <c:ptCount val="7"/>
                <c:pt idx="0">
                  <c:v>0.152</c:v>
                </c:pt>
                <c:pt idx="1">
                  <c:v>8.8999999999999996E-2</c:v>
                </c:pt>
                <c:pt idx="2">
                  <c:v>0.16400000000000001</c:v>
                </c:pt>
                <c:pt idx="3">
                  <c:v>0.122</c:v>
                </c:pt>
                <c:pt idx="4">
                  <c:v>0.16700000000000001</c:v>
                </c:pt>
                <c:pt idx="5">
                  <c:v>0.16300000000000001</c:v>
                </c:pt>
                <c:pt idx="6">
                  <c:v>0.19500000000000001</c:v>
                </c:pt>
              </c:numCache>
            </c:numRef>
          </c:val>
        </c:ser>
        <c:ser>
          <c:idx val="7"/>
          <c:order val="7"/>
          <c:tx>
            <c:strRef>
              <c:f>'15'!$I$6:$I$7</c:f>
              <c:strCache>
                <c:ptCount val="1"/>
                <c:pt idx="0">
                  <c:v>2011</c:v>
                </c:pt>
              </c:strCache>
            </c:strRef>
          </c:tx>
          <c:spPr>
            <a:solidFill>
              <a:srgbClr val="CCCCFF"/>
            </a:solidFill>
            <a:ln w="12700">
              <a:solidFill>
                <a:srgbClr val="000000"/>
              </a:solidFill>
              <a:prstDash val="solid"/>
            </a:ln>
          </c:spPr>
          <c:invertIfNegative val="0"/>
          <c:cat>
            <c:strRef>
              <c:f>'15'!$A$8:$A$14</c:f>
              <c:strCache>
                <c:ptCount val="7"/>
                <c:pt idx="0">
                  <c:v>Bournemouth</c:v>
                </c:pt>
                <c:pt idx="1">
                  <c:v>Dorset</c:v>
                </c:pt>
                <c:pt idx="2">
                  <c:v>Poole</c:v>
                </c:pt>
                <c:pt idx="3">
                  <c:v>Dorset LEP</c:v>
                </c:pt>
                <c:pt idx="4">
                  <c:v>South East</c:v>
                </c:pt>
                <c:pt idx="5">
                  <c:v>South West</c:v>
                </c:pt>
                <c:pt idx="6">
                  <c:v>GB</c:v>
                </c:pt>
              </c:strCache>
            </c:strRef>
          </c:cat>
          <c:val>
            <c:numRef>
              <c:f>'15'!$I$8:$I$14</c:f>
              <c:numCache>
                <c:formatCode>0.0%</c:formatCode>
                <c:ptCount val="7"/>
                <c:pt idx="0">
                  <c:v>0.17299999999999999</c:v>
                </c:pt>
                <c:pt idx="1">
                  <c:v>0.11700000000000001</c:v>
                </c:pt>
                <c:pt idx="2">
                  <c:v>0.16200000000000001</c:v>
                </c:pt>
                <c:pt idx="3">
                  <c:v>0.14000000000000001</c:v>
                </c:pt>
                <c:pt idx="4">
                  <c:v>0.16700000000000001</c:v>
                </c:pt>
                <c:pt idx="5">
                  <c:v>0.157</c:v>
                </c:pt>
                <c:pt idx="6">
                  <c:v>0.214</c:v>
                </c:pt>
              </c:numCache>
            </c:numRef>
          </c:val>
        </c:ser>
        <c:ser>
          <c:idx val="8"/>
          <c:order val="8"/>
          <c:tx>
            <c:strRef>
              <c:f>'15'!$J$6:$J$7</c:f>
              <c:strCache>
                <c:ptCount val="1"/>
                <c:pt idx="0">
                  <c:v>2012</c:v>
                </c:pt>
              </c:strCache>
            </c:strRef>
          </c:tx>
          <c:spPr>
            <a:solidFill>
              <a:srgbClr val="000080"/>
            </a:solidFill>
            <a:ln w="12700">
              <a:solidFill>
                <a:srgbClr val="000000"/>
              </a:solidFill>
              <a:prstDash val="solid"/>
            </a:ln>
          </c:spPr>
          <c:invertIfNegative val="0"/>
          <c:cat>
            <c:strRef>
              <c:f>'15'!$A$8:$A$14</c:f>
              <c:strCache>
                <c:ptCount val="7"/>
                <c:pt idx="0">
                  <c:v>Bournemouth</c:v>
                </c:pt>
                <c:pt idx="1">
                  <c:v>Dorset</c:v>
                </c:pt>
                <c:pt idx="2">
                  <c:v>Poole</c:v>
                </c:pt>
                <c:pt idx="3">
                  <c:v>Dorset LEP</c:v>
                </c:pt>
                <c:pt idx="4">
                  <c:v>South East</c:v>
                </c:pt>
                <c:pt idx="5">
                  <c:v>South West</c:v>
                </c:pt>
                <c:pt idx="6">
                  <c:v>GB</c:v>
                </c:pt>
              </c:strCache>
            </c:strRef>
          </c:cat>
          <c:val>
            <c:numRef>
              <c:f>'15'!$J$8:$J$14</c:f>
              <c:numCache>
                <c:formatCode>0.0%</c:formatCode>
                <c:ptCount val="7"/>
                <c:pt idx="0">
                  <c:v>0.107</c:v>
                </c:pt>
                <c:pt idx="1">
                  <c:v>0.13300000000000001</c:v>
                </c:pt>
                <c:pt idx="2">
                  <c:v>0.17299999999999999</c:v>
                </c:pt>
                <c:pt idx="3">
                  <c:v>0.13400000000000001</c:v>
                </c:pt>
                <c:pt idx="4">
                  <c:v>0.17</c:v>
                </c:pt>
                <c:pt idx="5">
                  <c:v>0.16500000000000001</c:v>
                </c:pt>
                <c:pt idx="6">
                  <c:v>0.21099999999999999</c:v>
                </c:pt>
              </c:numCache>
            </c:numRef>
          </c:val>
        </c:ser>
        <c:ser>
          <c:idx val="9"/>
          <c:order val="9"/>
          <c:tx>
            <c:strRef>
              <c:f>'15'!$K$6:$K$7</c:f>
              <c:strCache>
                <c:ptCount val="1"/>
                <c:pt idx="0">
                  <c:v>2013</c:v>
                </c:pt>
              </c:strCache>
            </c:strRef>
          </c:tx>
          <c:spPr>
            <a:solidFill>
              <a:srgbClr val="FF00FF"/>
            </a:solidFill>
            <a:ln w="12700">
              <a:solidFill>
                <a:srgbClr val="000000"/>
              </a:solidFill>
              <a:prstDash val="solid"/>
            </a:ln>
          </c:spPr>
          <c:invertIfNegative val="0"/>
          <c:cat>
            <c:strRef>
              <c:f>'15'!$A$8:$A$14</c:f>
              <c:strCache>
                <c:ptCount val="7"/>
                <c:pt idx="0">
                  <c:v>Bournemouth</c:v>
                </c:pt>
                <c:pt idx="1">
                  <c:v>Dorset</c:v>
                </c:pt>
                <c:pt idx="2">
                  <c:v>Poole</c:v>
                </c:pt>
                <c:pt idx="3">
                  <c:v>Dorset LEP</c:v>
                </c:pt>
                <c:pt idx="4">
                  <c:v>South East</c:v>
                </c:pt>
                <c:pt idx="5">
                  <c:v>South West</c:v>
                </c:pt>
                <c:pt idx="6">
                  <c:v>GB</c:v>
                </c:pt>
              </c:strCache>
            </c:strRef>
          </c:cat>
          <c:val>
            <c:numRef>
              <c:f>'15'!$K$8:$K$14</c:f>
              <c:numCache>
                <c:formatCode>0.0%</c:formatCode>
                <c:ptCount val="7"/>
                <c:pt idx="0">
                  <c:v>0.12</c:v>
                </c:pt>
                <c:pt idx="1">
                  <c:v>0.20100000000000001</c:v>
                </c:pt>
                <c:pt idx="2">
                  <c:v>0.04</c:v>
                </c:pt>
                <c:pt idx="3">
                  <c:v>0.151</c:v>
                </c:pt>
                <c:pt idx="4">
                  <c:v>0.158</c:v>
                </c:pt>
                <c:pt idx="5">
                  <c:v>0.16500000000000001</c:v>
                </c:pt>
                <c:pt idx="6">
                  <c:v>0.20200000000000001</c:v>
                </c:pt>
              </c:numCache>
            </c:numRef>
          </c:val>
        </c:ser>
        <c:ser>
          <c:idx val="10"/>
          <c:order val="10"/>
          <c:tx>
            <c:strRef>
              <c:f>'15'!$L$6:$L$7</c:f>
              <c:strCache>
                <c:ptCount val="1"/>
                <c:pt idx="0">
                  <c:v>2014</c:v>
                </c:pt>
              </c:strCache>
            </c:strRef>
          </c:tx>
          <c:invertIfNegative val="0"/>
          <c:cat>
            <c:strRef>
              <c:f>'15'!$A$8:$A$14</c:f>
              <c:strCache>
                <c:ptCount val="7"/>
                <c:pt idx="0">
                  <c:v>Bournemouth</c:v>
                </c:pt>
                <c:pt idx="1">
                  <c:v>Dorset</c:v>
                </c:pt>
                <c:pt idx="2">
                  <c:v>Poole</c:v>
                </c:pt>
                <c:pt idx="3">
                  <c:v>Dorset LEP</c:v>
                </c:pt>
                <c:pt idx="4">
                  <c:v>South East</c:v>
                </c:pt>
                <c:pt idx="5">
                  <c:v>South West</c:v>
                </c:pt>
                <c:pt idx="6">
                  <c:v>GB</c:v>
                </c:pt>
              </c:strCache>
            </c:strRef>
          </c:cat>
          <c:val>
            <c:numRef>
              <c:f>'15'!$L$8:$L$14</c:f>
              <c:numCache>
                <c:formatCode>0.0%</c:formatCode>
                <c:ptCount val="7"/>
                <c:pt idx="0">
                  <c:v>0.20100000000000001</c:v>
                </c:pt>
                <c:pt idx="1">
                  <c:v>0.10299999999999999</c:v>
                </c:pt>
                <c:pt idx="2">
                  <c:v>0.189</c:v>
                </c:pt>
                <c:pt idx="3">
                  <c:v>0.151</c:v>
                </c:pt>
                <c:pt idx="4">
                  <c:v>0.14000000000000001</c:v>
                </c:pt>
                <c:pt idx="5">
                  <c:v>0.152</c:v>
                </c:pt>
                <c:pt idx="6">
                  <c:v>0.17100000000000001</c:v>
                </c:pt>
              </c:numCache>
            </c:numRef>
          </c:val>
        </c:ser>
        <c:ser>
          <c:idx val="11"/>
          <c:order val="11"/>
          <c:tx>
            <c:strRef>
              <c:f>'15'!$M$6:$M$7</c:f>
              <c:strCache>
                <c:ptCount val="1"/>
                <c:pt idx="0">
                  <c:v>2015</c:v>
                </c:pt>
              </c:strCache>
            </c:strRef>
          </c:tx>
          <c:invertIfNegative val="0"/>
          <c:cat>
            <c:strRef>
              <c:f>'15'!$A$8:$A$14</c:f>
              <c:strCache>
                <c:ptCount val="7"/>
                <c:pt idx="0">
                  <c:v>Bournemouth</c:v>
                </c:pt>
                <c:pt idx="1">
                  <c:v>Dorset</c:v>
                </c:pt>
                <c:pt idx="2">
                  <c:v>Poole</c:v>
                </c:pt>
                <c:pt idx="3">
                  <c:v>Dorset LEP</c:v>
                </c:pt>
                <c:pt idx="4">
                  <c:v>South East</c:v>
                </c:pt>
                <c:pt idx="5">
                  <c:v>South West</c:v>
                </c:pt>
                <c:pt idx="6">
                  <c:v>GB</c:v>
                </c:pt>
              </c:strCache>
            </c:strRef>
          </c:cat>
          <c:val>
            <c:numRef>
              <c:f>'15'!$M$8:$M$14</c:f>
              <c:numCache>
                <c:formatCode>0.0%</c:formatCode>
                <c:ptCount val="7"/>
                <c:pt idx="0">
                  <c:v>0.158</c:v>
                </c:pt>
                <c:pt idx="1">
                  <c:v>8.3000000000000004E-2</c:v>
                </c:pt>
                <c:pt idx="2">
                  <c:v>0.11899999999999999</c:v>
                </c:pt>
                <c:pt idx="3">
                  <c:v>0.109</c:v>
                </c:pt>
                <c:pt idx="4">
                  <c:v>0.126</c:v>
                </c:pt>
                <c:pt idx="5">
                  <c:v>0.11699999999999999</c:v>
                </c:pt>
                <c:pt idx="6">
                  <c:v>0.14199999999999999</c:v>
                </c:pt>
              </c:numCache>
            </c:numRef>
          </c:val>
        </c:ser>
        <c:ser>
          <c:idx val="12"/>
          <c:order val="12"/>
          <c:tx>
            <c:strRef>
              <c:f>'15'!$N$6:$N$7</c:f>
              <c:strCache>
                <c:ptCount val="1"/>
                <c:pt idx="0">
                  <c:v>2016</c:v>
                </c:pt>
              </c:strCache>
            </c:strRef>
          </c:tx>
          <c:invertIfNegative val="0"/>
          <c:cat>
            <c:strRef>
              <c:f>'15'!$A$8:$A$14</c:f>
              <c:strCache>
                <c:ptCount val="7"/>
                <c:pt idx="0">
                  <c:v>Bournemouth</c:v>
                </c:pt>
                <c:pt idx="1">
                  <c:v>Dorset</c:v>
                </c:pt>
                <c:pt idx="2">
                  <c:v>Poole</c:v>
                </c:pt>
                <c:pt idx="3">
                  <c:v>Dorset LEP</c:v>
                </c:pt>
                <c:pt idx="4">
                  <c:v>South East</c:v>
                </c:pt>
                <c:pt idx="5">
                  <c:v>South West</c:v>
                </c:pt>
                <c:pt idx="6">
                  <c:v>GB</c:v>
                </c:pt>
              </c:strCache>
            </c:strRef>
          </c:cat>
          <c:val>
            <c:numRef>
              <c:f>'15'!$N$8:$N$14</c:f>
              <c:numCache>
                <c:formatCode>0.0%</c:formatCode>
                <c:ptCount val="7"/>
                <c:pt idx="0">
                  <c:v>0.11700000000000001</c:v>
                </c:pt>
                <c:pt idx="1">
                  <c:v>0.14199999999999999</c:v>
                </c:pt>
                <c:pt idx="2">
                  <c:v>0.19600000000000001</c:v>
                </c:pt>
                <c:pt idx="3">
                  <c:v>0.14299999999999999</c:v>
                </c:pt>
                <c:pt idx="4">
                  <c:v>0.124</c:v>
                </c:pt>
                <c:pt idx="5">
                  <c:v>0.125</c:v>
                </c:pt>
                <c:pt idx="6">
                  <c:v>0.13200000000000001</c:v>
                </c:pt>
              </c:numCache>
            </c:numRef>
          </c:val>
        </c:ser>
        <c:dLbls>
          <c:showLegendKey val="0"/>
          <c:showVal val="0"/>
          <c:showCatName val="0"/>
          <c:showSerName val="0"/>
          <c:showPercent val="0"/>
          <c:showBubbleSize val="0"/>
        </c:dLbls>
        <c:gapWidth val="150"/>
        <c:axId val="580834512"/>
        <c:axId val="580833728"/>
      </c:barChart>
      <c:catAx>
        <c:axId val="58083451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900" b="0" i="0" u="none" strike="noStrike" baseline="0">
                <a:solidFill>
                  <a:srgbClr val="000000"/>
                </a:solidFill>
                <a:latin typeface="Arial"/>
                <a:ea typeface="Arial"/>
                <a:cs typeface="Arial"/>
              </a:defRPr>
            </a:pPr>
            <a:endParaRPr lang="en-US"/>
          </a:p>
        </c:txPr>
        <c:crossAx val="580833728"/>
        <c:crosses val="autoZero"/>
        <c:auto val="0"/>
        <c:lblAlgn val="ctr"/>
        <c:lblOffset val="100"/>
        <c:tickLblSkip val="1"/>
        <c:tickMarkSkip val="1"/>
        <c:noMultiLvlLbl val="0"/>
      </c:catAx>
      <c:valAx>
        <c:axId val="580833728"/>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580834512"/>
        <c:crosses val="autoZero"/>
        <c:crossBetween val="between"/>
      </c:valAx>
      <c:spPr>
        <a:noFill/>
        <a:ln w="25400">
          <a:noFill/>
        </a:ln>
      </c:spPr>
    </c:plotArea>
    <c:legend>
      <c:legendPos val="b"/>
      <c:overlay val="0"/>
      <c:spPr>
        <a:noFill/>
        <a:ln w="25400">
          <a:noFill/>
        </a:ln>
      </c:spPr>
      <c:txPr>
        <a:bodyPr/>
        <a:lstStyle/>
        <a:p>
          <a:pPr>
            <a:defRPr sz="63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2017.xlsx]16!PivotTable10</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spPr>
          <a:solidFill>
            <a:srgbClr val="660066"/>
          </a:solidFill>
          <a:ln w="12700">
            <a:solidFill>
              <a:srgbClr val="000000"/>
            </a:solidFill>
            <a:prstDash val="solid"/>
          </a:ln>
        </c:spPr>
        <c:marker>
          <c:symbol val="none"/>
        </c:marker>
      </c:pivotFmt>
      <c:pivotFmt>
        <c:idx val="5"/>
        <c:spPr>
          <a:solidFill>
            <a:srgbClr val="FF8080"/>
          </a:solidFill>
          <a:ln w="12700">
            <a:solidFill>
              <a:srgbClr val="000000"/>
            </a:solidFill>
            <a:prstDash val="solid"/>
          </a:ln>
        </c:spPr>
        <c:marker>
          <c:symbol val="none"/>
        </c:marker>
      </c:pivotFmt>
      <c:pivotFmt>
        <c:idx val="6"/>
        <c:spPr>
          <a:solidFill>
            <a:srgbClr val="0066CC"/>
          </a:solidFill>
          <a:ln w="12700">
            <a:solidFill>
              <a:srgbClr val="000000"/>
            </a:solidFill>
            <a:prstDash val="solid"/>
          </a:ln>
        </c:spPr>
        <c:marker>
          <c:symbol val="none"/>
        </c:marker>
      </c:pivotFmt>
      <c:pivotFmt>
        <c:idx val="7"/>
        <c:spPr>
          <a:solidFill>
            <a:srgbClr val="CCCCFF"/>
          </a:solidFill>
          <a:ln w="12700">
            <a:solidFill>
              <a:srgbClr val="000000"/>
            </a:solidFill>
            <a:prstDash val="solid"/>
          </a:ln>
        </c:spPr>
        <c:marker>
          <c:symbol val="none"/>
        </c:marker>
      </c:pivotFmt>
      <c:pivotFmt>
        <c:idx val="8"/>
        <c:spPr>
          <a:solidFill>
            <a:srgbClr val="000080"/>
          </a:solidFill>
          <a:ln w="12700">
            <a:solidFill>
              <a:srgbClr val="000000"/>
            </a:solidFill>
            <a:prstDash val="solid"/>
          </a:ln>
        </c:spPr>
        <c:marker>
          <c:symbol val="none"/>
        </c:marker>
      </c:pivotFmt>
      <c:pivotFmt>
        <c:idx val="9"/>
        <c:spPr>
          <a:solidFill>
            <a:srgbClr val="FF00FF"/>
          </a:solidFill>
          <a:ln w="12700">
            <a:solidFill>
              <a:srgbClr val="000000"/>
            </a:solidFill>
            <a:prstDash val="solid"/>
          </a:ln>
        </c:spPr>
        <c:marker>
          <c:symbol val="none"/>
        </c:marker>
      </c:pivotFmt>
      <c:pivotFmt>
        <c:idx val="10"/>
        <c:spPr>
          <a:solidFill>
            <a:srgbClr val="FFFF00"/>
          </a:solidFill>
          <a:ln w="12700">
            <a:solidFill>
              <a:srgbClr val="000000"/>
            </a:solidFill>
            <a:prstDash val="solid"/>
          </a:ln>
        </c:spPr>
        <c:marker>
          <c:symbol val="none"/>
        </c:marker>
      </c:pivotFmt>
      <c:pivotFmt>
        <c:idx val="11"/>
        <c:marker>
          <c:symbol val="none"/>
        </c:marker>
      </c:pivotFmt>
      <c:pivotFmt>
        <c:idx val="12"/>
        <c:marker>
          <c:symbol val="none"/>
        </c:marker>
      </c:pivotFmt>
      <c:pivotFmt>
        <c:idx val="13"/>
        <c:marker>
          <c:symbol val="none"/>
        </c:marker>
      </c:pivotFmt>
    </c:pivotFmts>
    <c:plotArea>
      <c:layout/>
      <c:barChart>
        <c:barDir val="col"/>
        <c:grouping val="clustered"/>
        <c:varyColors val="0"/>
        <c:ser>
          <c:idx val="0"/>
          <c:order val="0"/>
          <c:tx>
            <c:strRef>
              <c:f>'16'!$B$4:$B$5</c:f>
              <c:strCache>
                <c:ptCount val="1"/>
                <c:pt idx="0">
                  <c:v>2003</c:v>
                </c:pt>
              </c:strCache>
            </c:strRef>
          </c:tx>
          <c:spPr>
            <a:solidFill>
              <a:srgbClr val="9999FF"/>
            </a:solidFill>
            <a:ln w="12700">
              <a:solidFill>
                <a:srgbClr val="000000"/>
              </a:solidFill>
              <a:prstDash val="solid"/>
            </a:ln>
          </c:spPr>
          <c:invertIfNegative val="0"/>
          <c:cat>
            <c:strRef>
              <c:f>'16'!$A$6:$A$12</c:f>
              <c:strCache>
                <c:ptCount val="7"/>
                <c:pt idx="0">
                  <c:v>Bournemouth</c:v>
                </c:pt>
                <c:pt idx="1">
                  <c:v>Dorset</c:v>
                </c:pt>
                <c:pt idx="2">
                  <c:v>Poole</c:v>
                </c:pt>
                <c:pt idx="3">
                  <c:v>Dorset LEP</c:v>
                </c:pt>
                <c:pt idx="4">
                  <c:v>South East</c:v>
                </c:pt>
                <c:pt idx="5">
                  <c:v>South West</c:v>
                </c:pt>
                <c:pt idx="6">
                  <c:v>GB</c:v>
                </c:pt>
              </c:strCache>
            </c:strRef>
          </c:cat>
          <c:val>
            <c:numRef>
              <c:f>'16'!$B$6:$B$12</c:f>
              <c:numCache>
                <c:formatCode>0.0%</c:formatCode>
                <c:ptCount val="7"/>
                <c:pt idx="0">
                  <c:v>0.22500000000000001</c:v>
                </c:pt>
                <c:pt idx="1">
                  <c:v>0.26600000000000001</c:v>
                </c:pt>
                <c:pt idx="2">
                  <c:v>0.23400000000000001</c:v>
                </c:pt>
                <c:pt idx="3">
                  <c:v>0.246</c:v>
                </c:pt>
                <c:pt idx="4">
                  <c:v>0.23300000000000001</c:v>
                </c:pt>
                <c:pt idx="5">
                  <c:v>0.26</c:v>
                </c:pt>
                <c:pt idx="6">
                  <c:v>0.27900000000000003</c:v>
                </c:pt>
              </c:numCache>
            </c:numRef>
          </c:val>
        </c:ser>
        <c:ser>
          <c:idx val="1"/>
          <c:order val="1"/>
          <c:tx>
            <c:strRef>
              <c:f>'16'!$C$4:$C$5</c:f>
              <c:strCache>
                <c:ptCount val="1"/>
                <c:pt idx="0">
                  <c:v>2004</c:v>
                </c:pt>
              </c:strCache>
            </c:strRef>
          </c:tx>
          <c:spPr>
            <a:solidFill>
              <a:srgbClr val="993366"/>
            </a:solidFill>
            <a:ln w="12700">
              <a:solidFill>
                <a:srgbClr val="000000"/>
              </a:solidFill>
              <a:prstDash val="solid"/>
            </a:ln>
          </c:spPr>
          <c:invertIfNegative val="0"/>
          <c:cat>
            <c:strRef>
              <c:f>'16'!$A$6:$A$12</c:f>
              <c:strCache>
                <c:ptCount val="7"/>
                <c:pt idx="0">
                  <c:v>Bournemouth</c:v>
                </c:pt>
                <c:pt idx="1">
                  <c:v>Dorset</c:v>
                </c:pt>
                <c:pt idx="2">
                  <c:v>Poole</c:v>
                </c:pt>
                <c:pt idx="3">
                  <c:v>Dorset LEP</c:v>
                </c:pt>
                <c:pt idx="4">
                  <c:v>South East</c:v>
                </c:pt>
                <c:pt idx="5">
                  <c:v>South West</c:v>
                </c:pt>
                <c:pt idx="6">
                  <c:v>GB</c:v>
                </c:pt>
              </c:strCache>
            </c:strRef>
          </c:cat>
          <c:val>
            <c:numRef>
              <c:f>'16'!$C$6:$C$12</c:f>
              <c:numCache>
                <c:formatCode>0.0%</c:formatCode>
                <c:ptCount val="7"/>
                <c:pt idx="0">
                  <c:v>0.21</c:v>
                </c:pt>
                <c:pt idx="1">
                  <c:v>0.27500000000000002</c:v>
                </c:pt>
                <c:pt idx="2">
                  <c:v>0.25800000000000001</c:v>
                </c:pt>
                <c:pt idx="3">
                  <c:v>0.249</c:v>
                </c:pt>
                <c:pt idx="4">
                  <c:v>0.249</c:v>
                </c:pt>
                <c:pt idx="5">
                  <c:v>0.27100000000000002</c:v>
                </c:pt>
                <c:pt idx="6">
                  <c:v>0.28799999999999998</c:v>
                </c:pt>
              </c:numCache>
            </c:numRef>
          </c:val>
        </c:ser>
        <c:ser>
          <c:idx val="2"/>
          <c:order val="2"/>
          <c:tx>
            <c:strRef>
              <c:f>'16'!$D$4:$D$5</c:f>
              <c:strCache>
                <c:ptCount val="1"/>
                <c:pt idx="0">
                  <c:v>2005</c:v>
                </c:pt>
              </c:strCache>
            </c:strRef>
          </c:tx>
          <c:spPr>
            <a:solidFill>
              <a:srgbClr val="FFFFCC"/>
            </a:solidFill>
            <a:ln w="12700">
              <a:solidFill>
                <a:srgbClr val="000000"/>
              </a:solidFill>
              <a:prstDash val="solid"/>
            </a:ln>
          </c:spPr>
          <c:invertIfNegative val="0"/>
          <c:cat>
            <c:strRef>
              <c:f>'16'!$A$6:$A$12</c:f>
              <c:strCache>
                <c:ptCount val="7"/>
                <c:pt idx="0">
                  <c:v>Bournemouth</c:v>
                </c:pt>
                <c:pt idx="1">
                  <c:v>Dorset</c:v>
                </c:pt>
                <c:pt idx="2">
                  <c:v>Poole</c:v>
                </c:pt>
                <c:pt idx="3">
                  <c:v>Dorset LEP</c:v>
                </c:pt>
                <c:pt idx="4">
                  <c:v>South East</c:v>
                </c:pt>
                <c:pt idx="5">
                  <c:v>South West</c:v>
                </c:pt>
                <c:pt idx="6">
                  <c:v>GB</c:v>
                </c:pt>
              </c:strCache>
            </c:strRef>
          </c:cat>
          <c:val>
            <c:numRef>
              <c:f>'16'!$D$6:$D$12</c:f>
              <c:numCache>
                <c:formatCode>0.0%</c:formatCode>
                <c:ptCount val="7"/>
                <c:pt idx="0">
                  <c:v>0.25800000000000001</c:v>
                </c:pt>
                <c:pt idx="1">
                  <c:v>0.29299999999999998</c:v>
                </c:pt>
                <c:pt idx="2">
                  <c:v>0.28699999999999998</c:v>
                </c:pt>
                <c:pt idx="3">
                  <c:v>0.27900000000000003</c:v>
                </c:pt>
                <c:pt idx="4">
                  <c:v>0.27400000000000002</c:v>
                </c:pt>
                <c:pt idx="5">
                  <c:v>0.29799999999999999</c:v>
                </c:pt>
                <c:pt idx="6">
                  <c:v>0.30599999999999999</c:v>
                </c:pt>
              </c:numCache>
            </c:numRef>
          </c:val>
        </c:ser>
        <c:ser>
          <c:idx val="3"/>
          <c:order val="3"/>
          <c:tx>
            <c:strRef>
              <c:f>'16'!$E$4:$E$5</c:f>
              <c:strCache>
                <c:ptCount val="1"/>
                <c:pt idx="0">
                  <c:v>2006</c:v>
                </c:pt>
              </c:strCache>
            </c:strRef>
          </c:tx>
          <c:spPr>
            <a:solidFill>
              <a:srgbClr val="CCFFFF"/>
            </a:solidFill>
            <a:ln w="12700">
              <a:solidFill>
                <a:srgbClr val="000000"/>
              </a:solidFill>
              <a:prstDash val="solid"/>
            </a:ln>
          </c:spPr>
          <c:invertIfNegative val="0"/>
          <c:cat>
            <c:strRef>
              <c:f>'16'!$A$6:$A$12</c:f>
              <c:strCache>
                <c:ptCount val="7"/>
                <c:pt idx="0">
                  <c:v>Bournemouth</c:v>
                </c:pt>
                <c:pt idx="1">
                  <c:v>Dorset</c:v>
                </c:pt>
                <c:pt idx="2">
                  <c:v>Poole</c:v>
                </c:pt>
                <c:pt idx="3">
                  <c:v>Dorset LEP</c:v>
                </c:pt>
                <c:pt idx="4">
                  <c:v>South East</c:v>
                </c:pt>
                <c:pt idx="5">
                  <c:v>South West</c:v>
                </c:pt>
                <c:pt idx="6">
                  <c:v>GB</c:v>
                </c:pt>
              </c:strCache>
            </c:strRef>
          </c:cat>
          <c:val>
            <c:numRef>
              <c:f>'16'!$E$6:$E$12</c:f>
              <c:numCache>
                <c:formatCode>0.0%</c:formatCode>
                <c:ptCount val="7"/>
                <c:pt idx="0">
                  <c:v>0.26700000000000002</c:v>
                </c:pt>
                <c:pt idx="1">
                  <c:v>0.30299999999999999</c:v>
                </c:pt>
                <c:pt idx="2">
                  <c:v>0.30199999999999999</c:v>
                </c:pt>
                <c:pt idx="3">
                  <c:v>0.28899999999999998</c:v>
                </c:pt>
                <c:pt idx="4">
                  <c:v>0.28699999999999998</c:v>
                </c:pt>
                <c:pt idx="5">
                  <c:v>0.308</c:v>
                </c:pt>
                <c:pt idx="6">
                  <c:v>0.312</c:v>
                </c:pt>
              </c:numCache>
            </c:numRef>
          </c:val>
        </c:ser>
        <c:ser>
          <c:idx val="4"/>
          <c:order val="4"/>
          <c:tx>
            <c:strRef>
              <c:f>'16'!$F$4:$F$5</c:f>
              <c:strCache>
                <c:ptCount val="1"/>
                <c:pt idx="0">
                  <c:v>2007</c:v>
                </c:pt>
              </c:strCache>
            </c:strRef>
          </c:tx>
          <c:spPr>
            <a:solidFill>
              <a:srgbClr val="660066"/>
            </a:solidFill>
            <a:ln w="12700">
              <a:solidFill>
                <a:srgbClr val="000000"/>
              </a:solidFill>
              <a:prstDash val="solid"/>
            </a:ln>
          </c:spPr>
          <c:invertIfNegative val="0"/>
          <c:cat>
            <c:strRef>
              <c:f>'16'!$A$6:$A$12</c:f>
              <c:strCache>
                <c:ptCount val="7"/>
                <c:pt idx="0">
                  <c:v>Bournemouth</c:v>
                </c:pt>
                <c:pt idx="1">
                  <c:v>Dorset</c:v>
                </c:pt>
                <c:pt idx="2">
                  <c:v>Poole</c:v>
                </c:pt>
                <c:pt idx="3">
                  <c:v>Dorset LEP</c:v>
                </c:pt>
                <c:pt idx="4">
                  <c:v>South East</c:v>
                </c:pt>
                <c:pt idx="5">
                  <c:v>South West</c:v>
                </c:pt>
                <c:pt idx="6">
                  <c:v>GB</c:v>
                </c:pt>
              </c:strCache>
            </c:strRef>
          </c:cat>
          <c:val>
            <c:numRef>
              <c:f>'16'!$F$6:$F$12</c:f>
              <c:numCache>
                <c:formatCode>0.0%</c:formatCode>
                <c:ptCount val="7"/>
                <c:pt idx="0">
                  <c:v>0.26400000000000001</c:v>
                </c:pt>
                <c:pt idx="1">
                  <c:v>0.32900000000000001</c:v>
                </c:pt>
                <c:pt idx="2">
                  <c:v>0.29499999999999998</c:v>
                </c:pt>
                <c:pt idx="3">
                  <c:v>0.29899999999999999</c:v>
                </c:pt>
                <c:pt idx="4">
                  <c:v>0.29199999999999998</c:v>
                </c:pt>
                <c:pt idx="5">
                  <c:v>0.313</c:v>
                </c:pt>
                <c:pt idx="6">
                  <c:v>0.312</c:v>
                </c:pt>
              </c:numCache>
            </c:numRef>
          </c:val>
        </c:ser>
        <c:ser>
          <c:idx val="5"/>
          <c:order val="5"/>
          <c:tx>
            <c:strRef>
              <c:f>'16'!$G$4:$G$5</c:f>
              <c:strCache>
                <c:ptCount val="1"/>
                <c:pt idx="0">
                  <c:v>2008</c:v>
                </c:pt>
              </c:strCache>
            </c:strRef>
          </c:tx>
          <c:spPr>
            <a:solidFill>
              <a:srgbClr val="FF8080"/>
            </a:solidFill>
            <a:ln w="12700">
              <a:solidFill>
                <a:srgbClr val="000000"/>
              </a:solidFill>
              <a:prstDash val="solid"/>
            </a:ln>
          </c:spPr>
          <c:invertIfNegative val="0"/>
          <c:cat>
            <c:strRef>
              <c:f>'16'!$A$6:$A$12</c:f>
              <c:strCache>
                <c:ptCount val="7"/>
                <c:pt idx="0">
                  <c:v>Bournemouth</c:v>
                </c:pt>
                <c:pt idx="1">
                  <c:v>Dorset</c:v>
                </c:pt>
                <c:pt idx="2">
                  <c:v>Poole</c:v>
                </c:pt>
                <c:pt idx="3">
                  <c:v>Dorset LEP</c:v>
                </c:pt>
                <c:pt idx="4">
                  <c:v>South East</c:v>
                </c:pt>
                <c:pt idx="5">
                  <c:v>South West</c:v>
                </c:pt>
                <c:pt idx="6">
                  <c:v>GB</c:v>
                </c:pt>
              </c:strCache>
            </c:strRef>
          </c:cat>
          <c:val>
            <c:numRef>
              <c:f>'16'!$G$6:$G$12</c:f>
              <c:numCache>
                <c:formatCode>0.0%</c:formatCode>
                <c:ptCount val="7"/>
                <c:pt idx="0">
                  <c:v>0.26500000000000001</c:v>
                </c:pt>
                <c:pt idx="1">
                  <c:v>0.32300000000000001</c:v>
                </c:pt>
                <c:pt idx="2">
                  <c:v>0.30499999999999999</c:v>
                </c:pt>
                <c:pt idx="3">
                  <c:v>0.29799999999999999</c:v>
                </c:pt>
                <c:pt idx="4">
                  <c:v>0.29499999999999998</c:v>
                </c:pt>
                <c:pt idx="5">
                  <c:v>0.317</c:v>
                </c:pt>
                <c:pt idx="6">
                  <c:v>0.315</c:v>
                </c:pt>
              </c:numCache>
            </c:numRef>
          </c:val>
        </c:ser>
        <c:ser>
          <c:idx val="6"/>
          <c:order val="6"/>
          <c:tx>
            <c:strRef>
              <c:f>'16'!$H$4:$H$5</c:f>
              <c:strCache>
                <c:ptCount val="1"/>
                <c:pt idx="0">
                  <c:v>2009</c:v>
                </c:pt>
              </c:strCache>
            </c:strRef>
          </c:tx>
          <c:spPr>
            <a:solidFill>
              <a:srgbClr val="0066CC"/>
            </a:solidFill>
            <a:ln w="12700">
              <a:solidFill>
                <a:srgbClr val="000000"/>
              </a:solidFill>
              <a:prstDash val="solid"/>
            </a:ln>
          </c:spPr>
          <c:invertIfNegative val="0"/>
          <c:cat>
            <c:strRef>
              <c:f>'16'!$A$6:$A$12</c:f>
              <c:strCache>
                <c:ptCount val="7"/>
                <c:pt idx="0">
                  <c:v>Bournemouth</c:v>
                </c:pt>
                <c:pt idx="1">
                  <c:v>Dorset</c:v>
                </c:pt>
                <c:pt idx="2">
                  <c:v>Poole</c:v>
                </c:pt>
                <c:pt idx="3">
                  <c:v>Dorset LEP</c:v>
                </c:pt>
                <c:pt idx="4">
                  <c:v>South East</c:v>
                </c:pt>
                <c:pt idx="5">
                  <c:v>South West</c:v>
                </c:pt>
                <c:pt idx="6">
                  <c:v>GB</c:v>
                </c:pt>
              </c:strCache>
            </c:strRef>
          </c:cat>
          <c:val>
            <c:numRef>
              <c:f>'16'!$H$6:$H$12</c:f>
              <c:numCache>
                <c:formatCode>0.0%</c:formatCode>
                <c:ptCount val="7"/>
                <c:pt idx="0">
                  <c:v>0.26200000000000001</c:v>
                </c:pt>
                <c:pt idx="1">
                  <c:v>0.29399999999999998</c:v>
                </c:pt>
                <c:pt idx="2">
                  <c:v>0.28299999999999997</c:v>
                </c:pt>
                <c:pt idx="3">
                  <c:v>0.28000000000000003</c:v>
                </c:pt>
                <c:pt idx="4">
                  <c:v>0.28699999999999998</c:v>
                </c:pt>
                <c:pt idx="5">
                  <c:v>0.30499999999999999</c:v>
                </c:pt>
                <c:pt idx="6">
                  <c:v>0.30299999999999999</c:v>
                </c:pt>
              </c:numCache>
            </c:numRef>
          </c:val>
        </c:ser>
        <c:ser>
          <c:idx val="7"/>
          <c:order val="7"/>
          <c:tx>
            <c:strRef>
              <c:f>'16'!$I$4:$I$5</c:f>
              <c:strCache>
                <c:ptCount val="1"/>
                <c:pt idx="0">
                  <c:v>2010</c:v>
                </c:pt>
              </c:strCache>
            </c:strRef>
          </c:tx>
          <c:spPr>
            <a:solidFill>
              <a:srgbClr val="CCCCFF"/>
            </a:solidFill>
            <a:ln w="12700">
              <a:solidFill>
                <a:srgbClr val="000000"/>
              </a:solidFill>
              <a:prstDash val="solid"/>
            </a:ln>
          </c:spPr>
          <c:invertIfNegative val="0"/>
          <c:cat>
            <c:strRef>
              <c:f>'16'!$A$6:$A$12</c:f>
              <c:strCache>
                <c:ptCount val="7"/>
                <c:pt idx="0">
                  <c:v>Bournemouth</c:v>
                </c:pt>
                <c:pt idx="1">
                  <c:v>Dorset</c:v>
                </c:pt>
                <c:pt idx="2">
                  <c:v>Poole</c:v>
                </c:pt>
                <c:pt idx="3">
                  <c:v>Dorset LEP</c:v>
                </c:pt>
                <c:pt idx="4">
                  <c:v>South East</c:v>
                </c:pt>
                <c:pt idx="5">
                  <c:v>South West</c:v>
                </c:pt>
                <c:pt idx="6">
                  <c:v>GB</c:v>
                </c:pt>
              </c:strCache>
            </c:strRef>
          </c:cat>
          <c:val>
            <c:numRef>
              <c:f>'16'!$I$6:$I$12</c:f>
              <c:numCache>
                <c:formatCode>0.0%</c:formatCode>
                <c:ptCount val="7"/>
                <c:pt idx="0">
                  <c:v>0.23799999999999999</c:v>
                </c:pt>
                <c:pt idx="1">
                  <c:v>0.27500000000000002</c:v>
                </c:pt>
                <c:pt idx="2">
                  <c:v>0.26400000000000001</c:v>
                </c:pt>
                <c:pt idx="3">
                  <c:v>0.25900000000000001</c:v>
                </c:pt>
                <c:pt idx="4">
                  <c:v>0.27200000000000002</c:v>
                </c:pt>
                <c:pt idx="5">
                  <c:v>0.28899999999999998</c:v>
                </c:pt>
                <c:pt idx="6">
                  <c:v>0.29099999999999998</c:v>
                </c:pt>
              </c:numCache>
            </c:numRef>
          </c:val>
        </c:ser>
        <c:ser>
          <c:idx val="8"/>
          <c:order val="8"/>
          <c:tx>
            <c:strRef>
              <c:f>'16'!$J$4:$J$5</c:f>
              <c:strCache>
                <c:ptCount val="1"/>
                <c:pt idx="0">
                  <c:v>2011</c:v>
                </c:pt>
              </c:strCache>
            </c:strRef>
          </c:tx>
          <c:spPr>
            <a:solidFill>
              <a:srgbClr val="000080"/>
            </a:solidFill>
            <a:ln w="12700">
              <a:solidFill>
                <a:srgbClr val="000000"/>
              </a:solidFill>
              <a:prstDash val="solid"/>
            </a:ln>
          </c:spPr>
          <c:invertIfNegative val="0"/>
          <c:cat>
            <c:strRef>
              <c:f>'16'!$A$6:$A$12</c:f>
              <c:strCache>
                <c:ptCount val="7"/>
                <c:pt idx="0">
                  <c:v>Bournemouth</c:v>
                </c:pt>
                <c:pt idx="1">
                  <c:v>Dorset</c:v>
                </c:pt>
                <c:pt idx="2">
                  <c:v>Poole</c:v>
                </c:pt>
                <c:pt idx="3">
                  <c:v>Dorset LEP</c:v>
                </c:pt>
                <c:pt idx="4">
                  <c:v>South East</c:v>
                </c:pt>
                <c:pt idx="5">
                  <c:v>South West</c:v>
                </c:pt>
                <c:pt idx="6">
                  <c:v>GB</c:v>
                </c:pt>
              </c:strCache>
            </c:strRef>
          </c:cat>
          <c:val>
            <c:numRef>
              <c:f>'16'!$J$6:$J$12</c:f>
              <c:numCache>
                <c:formatCode>0.0%</c:formatCode>
                <c:ptCount val="7"/>
                <c:pt idx="0">
                  <c:v>0.25</c:v>
                </c:pt>
                <c:pt idx="1">
                  <c:v>0.28899999999999998</c:v>
                </c:pt>
                <c:pt idx="2">
                  <c:v>0.27300000000000002</c:v>
                </c:pt>
                <c:pt idx="3">
                  <c:v>0.27100000000000002</c:v>
                </c:pt>
                <c:pt idx="4">
                  <c:v>0.27900000000000003</c:v>
                </c:pt>
                <c:pt idx="5">
                  <c:v>0.30199999999999999</c:v>
                </c:pt>
                <c:pt idx="6">
                  <c:v>0.29499999999999998</c:v>
                </c:pt>
              </c:numCache>
            </c:numRef>
          </c:val>
        </c:ser>
        <c:ser>
          <c:idx val="9"/>
          <c:order val="9"/>
          <c:tx>
            <c:strRef>
              <c:f>'16'!$K$4:$K$5</c:f>
              <c:strCache>
                <c:ptCount val="1"/>
                <c:pt idx="0">
                  <c:v>2012</c:v>
                </c:pt>
              </c:strCache>
            </c:strRef>
          </c:tx>
          <c:spPr>
            <a:solidFill>
              <a:srgbClr val="FF00FF"/>
            </a:solidFill>
            <a:ln w="12700">
              <a:solidFill>
                <a:srgbClr val="000000"/>
              </a:solidFill>
              <a:prstDash val="solid"/>
            </a:ln>
          </c:spPr>
          <c:invertIfNegative val="0"/>
          <c:cat>
            <c:strRef>
              <c:f>'16'!$A$6:$A$12</c:f>
              <c:strCache>
                <c:ptCount val="7"/>
                <c:pt idx="0">
                  <c:v>Bournemouth</c:v>
                </c:pt>
                <c:pt idx="1">
                  <c:v>Dorset</c:v>
                </c:pt>
                <c:pt idx="2">
                  <c:v>Poole</c:v>
                </c:pt>
                <c:pt idx="3">
                  <c:v>Dorset LEP</c:v>
                </c:pt>
                <c:pt idx="4">
                  <c:v>South East</c:v>
                </c:pt>
                <c:pt idx="5">
                  <c:v>South West</c:v>
                </c:pt>
                <c:pt idx="6">
                  <c:v>GB</c:v>
                </c:pt>
              </c:strCache>
            </c:strRef>
          </c:cat>
          <c:val>
            <c:numRef>
              <c:f>'16'!$K$6:$K$12</c:f>
              <c:numCache>
                <c:formatCode>0.0%</c:formatCode>
                <c:ptCount val="7"/>
                <c:pt idx="0">
                  <c:v>0.24</c:v>
                </c:pt>
                <c:pt idx="1">
                  <c:v>0.29099999999999998</c:v>
                </c:pt>
                <c:pt idx="2">
                  <c:v>0.29499999999999998</c:v>
                </c:pt>
                <c:pt idx="3">
                  <c:v>0.27200000000000002</c:v>
                </c:pt>
                <c:pt idx="4">
                  <c:v>0.27100000000000002</c:v>
                </c:pt>
                <c:pt idx="5">
                  <c:v>0.29899999999999999</c:v>
                </c:pt>
                <c:pt idx="6">
                  <c:v>0.28899999999999998</c:v>
                </c:pt>
              </c:numCache>
            </c:numRef>
          </c:val>
        </c:ser>
        <c:ser>
          <c:idx val="10"/>
          <c:order val="10"/>
          <c:tx>
            <c:strRef>
              <c:f>'16'!$L$4:$L$5</c:f>
              <c:strCache>
                <c:ptCount val="1"/>
                <c:pt idx="0">
                  <c:v>2013</c:v>
                </c:pt>
              </c:strCache>
            </c:strRef>
          </c:tx>
          <c:spPr>
            <a:solidFill>
              <a:srgbClr val="FFFF00"/>
            </a:solidFill>
            <a:ln w="12700">
              <a:solidFill>
                <a:srgbClr val="000000"/>
              </a:solidFill>
              <a:prstDash val="solid"/>
            </a:ln>
          </c:spPr>
          <c:invertIfNegative val="0"/>
          <c:cat>
            <c:strRef>
              <c:f>'16'!$A$6:$A$12</c:f>
              <c:strCache>
                <c:ptCount val="7"/>
                <c:pt idx="0">
                  <c:v>Bournemouth</c:v>
                </c:pt>
                <c:pt idx="1">
                  <c:v>Dorset</c:v>
                </c:pt>
                <c:pt idx="2">
                  <c:v>Poole</c:v>
                </c:pt>
                <c:pt idx="3">
                  <c:v>Dorset LEP</c:v>
                </c:pt>
                <c:pt idx="4">
                  <c:v>South East</c:v>
                </c:pt>
                <c:pt idx="5">
                  <c:v>South West</c:v>
                </c:pt>
                <c:pt idx="6">
                  <c:v>GB</c:v>
                </c:pt>
              </c:strCache>
            </c:strRef>
          </c:cat>
          <c:val>
            <c:numRef>
              <c:f>'16'!$L$6:$L$12</c:f>
              <c:numCache>
                <c:formatCode>0.0%</c:formatCode>
                <c:ptCount val="7"/>
                <c:pt idx="0">
                  <c:v>0.22500000000000001</c:v>
                </c:pt>
                <c:pt idx="1">
                  <c:v>0.28100000000000003</c:v>
                </c:pt>
                <c:pt idx="2">
                  <c:v>0.26800000000000002</c:v>
                </c:pt>
                <c:pt idx="3">
                  <c:v>0.25600000000000001</c:v>
                </c:pt>
                <c:pt idx="4">
                  <c:v>0.248</c:v>
                </c:pt>
                <c:pt idx="5">
                  <c:v>0.27600000000000002</c:v>
                </c:pt>
                <c:pt idx="6">
                  <c:v>0.26400000000000001</c:v>
                </c:pt>
              </c:numCache>
            </c:numRef>
          </c:val>
        </c:ser>
        <c:ser>
          <c:idx val="11"/>
          <c:order val="11"/>
          <c:tx>
            <c:strRef>
              <c:f>'16'!$M$4:$M$5</c:f>
              <c:strCache>
                <c:ptCount val="1"/>
                <c:pt idx="0">
                  <c:v>2014</c:v>
                </c:pt>
              </c:strCache>
            </c:strRef>
          </c:tx>
          <c:invertIfNegative val="0"/>
          <c:cat>
            <c:strRef>
              <c:f>'16'!$A$6:$A$12</c:f>
              <c:strCache>
                <c:ptCount val="7"/>
                <c:pt idx="0">
                  <c:v>Bournemouth</c:v>
                </c:pt>
                <c:pt idx="1">
                  <c:v>Dorset</c:v>
                </c:pt>
                <c:pt idx="2">
                  <c:v>Poole</c:v>
                </c:pt>
                <c:pt idx="3">
                  <c:v>Dorset LEP</c:v>
                </c:pt>
                <c:pt idx="4">
                  <c:v>South East</c:v>
                </c:pt>
                <c:pt idx="5">
                  <c:v>South West</c:v>
                </c:pt>
                <c:pt idx="6">
                  <c:v>GB</c:v>
                </c:pt>
              </c:strCache>
            </c:strRef>
          </c:cat>
          <c:val>
            <c:numRef>
              <c:f>'16'!$M$6:$M$12</c:f>
              <c:numCache>
                <c:formatCode>0.0%</c:formatCode>
                <c:ptCount val="7"/>
                <c:pt idx="0">
                  <c:v>0.20499999999999999</c:v>
                </c:pt>
                <c:pt idx="1">
                  <c:v>0.26500000000000001</c:v>
                </c:pt>
                <c:pt idx="2">
                  <c:v>0.254</c:v>
                </c:pt>
                <c:pt idx="3">
                  <c:v>0.23899999999999999</c:v>
                </c:pt>
                <c:pt idx="4">
                  <c:v>0.22800000000000001</c:v>
                </c:pt>
                <c:pt idx="5">
                  <c:v>0.25600000000000001</c:v>
                </c:pt>
                <c:pt idx="6">
                  <c:v>0.24199999999999999</c:v>
                </c:pt>
              </c:numCache>
            </c:numRef>
          </c:val>
        </c:ser>
        <c:ser>
          <c:idx val="12"/>
          <c:order val="12"/>
          <c:tx>
            <c:strRef>
              <c:f>'16'!$N$4:$N$5</c:f>
              <c:strCache>
                <c:ptCount val="1"/>
                <c:pt idx="0">
                  <c:v>2015</c:v>
                </c:pt>
              </c:strCache>
            </c:strRef>
          </c:tx>
          <c:invertIfNegative val="0"/>
          <c:cat>
            <c:strRef>
              <c:f>'16'!$A$6:$A$12</c:f>
              <c:strCache>
                <c:ptCount val="7"/>
                <c:pt idx="0">
                  <c:v>Bournemouth</c:v>
                </c:pt>
                <c:pt idx="1">
                  <c:v>Dorset</c:v>
                </c:pt>
                <c:pt idx="2">
                  <c:v>Poole</c:v>
                </c:pt>
                <c:pt idx="3">
                  <c:v>Dorset LEP</c:v>
                </c:pt>
                <c:pt idx="4">
                  <c:v>South East</c:v>
                </c:pt>
                <c:pt idx="5">
                  <c:v>South West</c:v>
                </c:pt>
                <c:pt idx="6">
                  <c:v>GB</c:v>
                </c:pt>
              </c:strCache>
            </c:strRef>
          </c:cat>
          <c:val>
            <c:numRef>
              <c:f>'16'!$N$6:$N$12</c:f>
              <c:numCache>
                <c:formatCode>0.0%</c:formatCode>
                <c:ptCount val="7"/>
                <c:pt idx="0">
                  <c:v>0.1855072463768116</c:v>
                </c:pt>
                <c:pt idx="1">
                  <c:v>0.24517906336088155</c:v>
                </c:pt>
                <c:pt idx="2">
                  <c:v>0.23369565217391305</c:v>
                </c:pt>
                <c:pt idx="3">
                  <c:v>0.21948488241881298</c:v>
                </c:pt>
                <c:pt idx="4">
                  <c:v>0.20904797414864529</c:v>
                </c:pt>
                <c:pt idx="5">
                  <c:v>0.23289796974007501</c:v>
                </c:pt>
                <c:pt idx="6">
                  <c:v>0.22530408773678964</c:v>
                </c:pt>
              </c:numCache>
            </c:numRef>
          </c:val>
        </c:ser>
        <c:ser>
          <c:idx val="13"/>
          <c:order val="13"/>
          <c:tx>
            <c:strRef>
              <c:f>'16'!$O$4:$O$5</c:f>
              <c:strCache>
                <c:ptCount val="1"/>
                <c:pt idx="0">
                  <c:v>2016</c:v>
                </c:pt>
              </c:strCache>
            </c:strRef>
          </c:tx>
          <c:invertIfNegative val="0"/>
          <c:cat>
            <c:strRef>
              <c:f>'16'!$A$6:$A$12</c:f>
              <c:strCache>
                <c:ptCount val="7"/>
                <c:pt idx="0">
                  <c:v>Bournemouth</c:v>
                </c:pt>
                <c:pt idx="1">
                  <c:v>Dorset</c:v>
                </c:pt>
                <c:pt idx="2">
                  <c:v>Poole</c:v>
                </c:pt>
                <c:pt idx="3">
                  <c:v>Dorset LEP</c:v>
                </c:pt>
                <c:pt idx="4">
                  <c:v>South East</c:v>
                </c:pt>
                <c:pt idx="5">
                  <c:v>South West</c:v>
                </c:pt>
                <c:pt idx="6">
                  <c:v>GB</c:v>
                </c:pt>
              </c:strCache>
            </c:strRef>
          </c:cat>
          <c:val>
            <c:numRef>
              <c:f>'16'!$O$6:$O$12</c:f>
              <c:numCache>
                <c:formatCode>0.0%</c:formatCode>
                <c:ptCount val="7"/>
                <c:pt idx="0">
                  <c:v>0.185</c:v>
                </c:pt>
                <c:pt idx="1">
                  <c:v>0.21199999999999999</c:v>
                </c:pt>
                <c:pt idx="2">
                  <c:v>0.23400000000000001</c:v>
                </c:pt>
                <c:pt idx="3">
                  <c:v>0.20599999999999999</c:v>
                </c:pt>
                <c:pt idx="4">
                  <c:v>0.20300000000000001</c:v>
                </c:pt>
                <c:pt idx="5">
                  <c:v>0.223</c:v>
                </c:pt>
                <c:pt idx="6">
                  <c:v>0.218</c:v>
                </c:pt>
              </c:numCache>
            </c:numRef>
          </c:val>
        </c:ser>
        <c:dLbls>
          <c:showLegendKey val="0"/>
          <c:showVal val="0"/>
          <c:showCatName val="0"/>
          <c:showSerName val="0"/>
          <c:showPercent val="0"/>
          <c:showBubbleSize val="0"/>
        </c:dLbls>
        <c:gapWidth val="150"/>
        <c:axId val="580836472"/>
        <c:axId val="580833336"/>
      </c:barChart>
      <c:catAx>
        <c:axId val="5808364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580833336"/>
        <c:crosses val="autoZero"/>
        <c:auto val="0"/>
        <c:lblAlgn val="ctr"/>
        <c:lblOffset val="100"/>
        <c:tickLblSkip val="1"/>
        <c:tickMarkSkip val="1"/>
        <c:noMultiLvlLbl val="0"/>
      </c:catAx>
      <c:valAx>
        <c:axId val="580833336"/>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580836472"/>
        <c:crosses val="autoZero"/>
        <c:crossBetween val="between"/>
      </c:valAx>
      <c:spPr>
        <a:noFill/>
        <a:ln w="25400">
          <a:noFill/>
        </a:ln>
      </c:spPr>
    </c:plotArea>
    <c:legend>
      <c:legendPos val="b"/>
      <c:overlay val="0"/>
      <c:spPr>
        <a:noFill/>
        <a:ln w="25400">
          <a:noFill/>
        </a:ln>
      </c:spPr>
      <c:txPr>
        <a:bodyPr/>
        <a:lstStyle/>
        <a:p>
          <a:pPr>
            <a:defRPr sz="57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2017.xlsx]17!PivotTable4</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ln>
            <a:solidFill>
              <a:sysClr val="windowText" lastClr="000000"/>
            </a:solidFill>
          </a:ln>
        </c:spPr>
        <c:marker>
          <c:symbol val="none"/>
        </c:marker>
      </c:pivotFmt>
    </c:pivotFmts>
    <c:plotArea>
      <c:layout/>
      <c:barChart>
        <c:barDir val="col"/>
        <c:grouping val="clustered"/>
        <c:varyColors val="0"/>
        <c:ser>
          <c:idx val="0"/>
          <c:order val="0"/>
          <c:tx>
            <c:strRef>
              <c:f>'17'!$C$6:$C$7</c:f>
              <c:strCache>
                <c:ptCount val="1"/>
                <c:pt idx="0">
                  <c:v>2011</c:v>
                </c:pt>
              </c:strCache>
            </c:strRef>
          </c:tx>
          <c:spPr>
            <a:solidFill>
              <a:srgbClr val="9999FF"/>
            </a:solidFill>
            <a:ln w="12700">
              <a:solidFill>
                <a:srgbClr val="000000"/>
              </a:solidFill>
              <a:prstDash val="solid"/>
            </a:ln>
          </c:spPr>
          <c:invertIfNegative val="0"/>
          <c:cat>
            <c:multiLvlStrRef>
              <c:f>'17'!$A$8:$B$10</c:f>
              <c:multiLvlStrCache>
                <c:ptCount val="3"/>
                <c:lvl>
                  <c:pt idx="0">
                    <c:v>Broadband take-up (%)</c:v>
                  </c:pt>
                  <c:pt idx="1">
                    <c:v>Superfast broadband availability (%)</c:v>
                  </c:pt>
                  <c:pt idx="2">
                    <c:v>Superfast broadband take-up (%)</c:v>
                  </c:pt>
                </c:lvl>
                <c:lvl>
                  <c:pt idx="0">
                    <c:v>Dorset LEP</c:v>
                  </c:pt>
                </c:lvl>
              </c:multiLvlStrCache>
            </c:multiLvlStrRef>
          </c:cat>
          <c:val>
            <c:numRef>
              <c:f>'17'!$C$8:$C$10</c:f>
              <c:numCache>
                <c:formatCode>0.0</c:formatCode>
                <c:ptCount val="3"/>
                <c:pt idx="0">
                  <c:v>69.3</c:v>
                </c:pt>
                <c:pt idx="1">
                  <c:v>55.3</c:v>
                </c:pt>
              </c:numCache>
            </c:numRef>
          </c:val>
        </c:ser>
        <c:ser>
          <c:idx val="1"/>
          <c:order val="1"/>
          <c:tx>
            <c:strRef>
              <c:f>'17'!$D$6:$D$7</c:f>
              <c:strCache>
                <c:ptCount val="1"/>
                <c:pt idx="0">
                  <c:v>2012</c:v>
                </c:pt>
              </c:strCache>
            </c:strRef>
          </c:tx>
          <c:spPr>
            <a:solidFill>
              <a:srgbClr val="993366"/>
            </a:solidFill>
            <a:ln w="12700">
              <a:solidFill>
                <a:srgbClr val="000000"/>
              </a:solidFill>
              <a:prstDash val="solid"/>
            </a:ln>
          </c:spPr>
          <c:invertIfNegative val="0"/>
          <c:cat>
            <c:multiLvlStrRef>
              <c:f>'17'!$A$8:$B$10</c:f>
              <c:multiLvlStrCache>
                <c:ptCount val="3"/>
                <c:lvl>
                  <c:pt idx="0">
                    <c:v>Broadband take-up (%)</c:v>
                  </c:pt>
                  <c:pt idx="1">
                    <c:v>Superfast broadband availability (%)</c:v>
                  </c:pt>
                  <c:pt idx="2">
                    <c:v>Superfast broadband take-up (%)</c:v>
                  </c:pt>
                </c:lvl>
                <c:lvl>
                  <c:pt idx="0">
                    <c:v>Dorset LEP</c:v>
                  </c:pt>
                </c:lvl>
              </c:multiLvlStrCache>
            </c:multiLvlStrRef>
          </c:cat>
          <c:val>
            <c:numRef>
              <c:f>'17'!$D$8:$D$10</c:f>
              <c:numCache>
                <c:formatCode>0.0</c:formatCode>
                <c:ptCount val="3"/>
                <c:pt idx="0">
                  <c:v>72.5</c:v>
                </c:pt>
                <c:pt idx="1">
                  <c:v>62.1</c:v>
                </c:pt>
                <c:pt idx="2">
                  <c:v>6.1</c:v>
                </c:pt>
              </c:numCache>
            </c:numRef>
          </c:val>
        </c:ser>
        <c:ser>
          <c:idx val="2"/>
          <c:order val="2"/>
          <c:tx>
            <c:strRef>
              <c:f>'17'!$E$6:$E$7</c:f>
              <c:strCache>
                <c:ptCount val="1"/>
                <c:pt idx="0">
                  <c:v>2013</c:v>
                </c:pt>
              </c:strCache>
            </c:strRef>
          </c:tx>
          <c:spPr>
            <a:solidFill>
              <a:srgbClr val="FFFFCC"/>
            </a:solidFill>
            <a:ln w="12700">
              <a:solidFill>
                <a:srgbClr val="000000"/>
              </a:solidFill>
              <a:prstDash val="solid"/>
            </a:ln>
          </c:spPr>
          <c:invertIfNegative val="0"/>
          <c:cat>
            <c:multiLvlStrRef>
              <c:f>'17'!$A$8:$B$10</c:f>
              <c:multiLvlStrCache>
                <c:ptCount val="3"/>
                <c:lvl>
                  <c:pt idx="0">
                    <c:v>Broadband take-up (%)</c:v>
                  </c:pt>
                  <c:pt idx="1">
                    <c:v>Superfast broadband availability (%)</c:v>
                  </c:pt>
                  <c:pt idx="2">
                    <c:v>Superfast broadband take-up (%)</c:v>
                  </c:pt>
                </c:lvl>
                <c:lvl>
                  <c:pt idx="0">
                    <c:v>Dorset LEP</c:v>
                  </c:pt>
                </c:lvl>
              </c:multiLvlStrCache>
            </c:multiLvlStrRef>
          </c:cat>
          <c:val>
            <c:numRef>
              <c:f>'17'!$E$8:$E$10</c:f>
              <c:numCache>
                <c:formatCode>0.0</c:formatCode>
                <c:ptCount val="3"/>
                <c:pt idx="0">
                  <c:v>76.099999999999994</c:v>
                </c:pt>
                <c:pt idx="1">
                  <c:v>76.7</c:v>
                </c:pt>
                <c:pt idx="2">
                  <c:v>19.7</c:v>
                </c:pt>
              </c:numCache>
            </c:numRef>
          </c:val>
        </c:ser>
        <c:ser>
          <c:idx val="3"/>
          <c:order val="3"/>
          <c:tx>
            <c:strRef>
              <c:f>'17'!$F$6:$F$7</c:f>
              <c:strCache>
                <c:ptCount val="1"/>
                <c:pt idx="0">
                  <c:v>2017</c:v>
                </c:pt>
              </c:strCache>
            </c:strRef>
          </c:tx>
          <c:spPr>
            <a:ln>
              <a:solidFill>
                <a:sysClr val="windowText" lastClr="000000"/>
              </a:solidFill>
            </a:ln>
          </c:spPr>
          <c:invertIfNegative val="0"/>
          <c:cat>
            <c:multiLvlStrRef>
              <c:f>'17'!$A$8:$B$10</c:f>
              <c:multiLvlStrCache>
                <c:ptCount val="3"/>
                <c:lvl>
                  <c:pt idx="0">
                    <c:v>Broadband take-up (%)</c:v>
                  </c:pt>
                  <c:pt idx="1">
                    <c:v>Superfast broadband availability (%)</c:v>
                  </c:pt>
                  <c:pt idx="2">
                    <c:v>Superfast broadband take-up (%)</c:v>
                  </c:pt>
                </c:lvl>
                <c:lvl>
                  <c:pt idx="0">
                    <c:v>Dorset LEP</c:v>
                  </c:pt>
                </c:lvl>
              </c:multiLvlStrCache>
            </c:multiLvlStrRef>
          </c:cat>
          <c:val>
            <c:numRef>
              <c:f>'17'!$F$8:$F$10</c:f>
              <c:numCache>
                <c:formatCode>0.0</c:formatCode>
                <c:ptCount val="3"/>
                <c:pt idx="0">
                  <c:v>80</c:v>
                </c:pt>
                <c:pt idx="1">
                  <c:v>94</c:v>
                </c:pt>
                <c:pt idx="2">
                  <c:v>34</c:v>
                </c:pt>
              </c:numCache>
            </c:numRef>
          </c:val>
        </c:ser>
        <c:dLbls>
          <c:showLegendKey val="0"/>
          <c:showVal val="0"/>
          <c:showCatName val="0"/>
          <c:showSerName val="0"/>
          <c:showPercent val="0"/>
          <c:showBubbleSize val="0"/>
        </c:dLbls>
        <c:gapWidth val="150"/>
        <c:axId val="580835688"/>
        <c:axId val="580836864"/>
      </c:barChart>
      <c:catAx>
        <c:axId val="5808356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580836864"/>
        <c:crosses val="autoZero"/>
        <c:auto val="0"/>
        <c:lblAlgn val="ctr"/>
        <c:lblOffset val="100"/>
        <c:tickLblSkip val="1"/>
        <c:tickMarkSkip val="1"/>
        <c:noMultiLvlLbl val="0"/>
      </c:catAx>
      <c:valAx>
        <c:axId val="580836864"/>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580835688"/>
        <c:crosses val="autoZero"/>
        <c:crossBetween val="between"/>
      </c:valAx>
      <c:spPr>
        <a:noFill/>
        <a:ln w="25400">
          <a:noFill/>
        </a:ln>
      </c:spPr>
    </c:plotArea>
    <c:legend>
      <c:legendPos val="b"/>
      <c:overlay val="0"/>
      <c:spPr>
        <a:noFill/>
        <a:ln w="25400">
          <a:noFill/>
        </a:ln>
      </c:spPr>
      <c:txPr>
        <a:bodyPr/>
        <a:lstStyle/>
        <a:p>
          <a:pPr>
            <a:defRPr sz="71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8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verticalDpi="0"/>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v>Bournemouth</c:v>
          </c:tx>
          <c:spPr>
            <a:ln w="12700">
              <a:solidFill>
                <a:srgbClr val="000080"/>
              </a:solidFill>
              <a:prstDash val="solid"/>
            </a:ln>
          </c:spPr>
          <c:marker>
            <c:symbol val="none"/>
          </c:marker>
          <c:cat>
            <c:strLit>
              <c:ptCount val="3"/>
              <c:pt idx="0">
                <c:v>2011</c:v>
              </c:pt>
              <c:pt idx="1">
                <c:v>2012</c:v>
              </c:pt>
              <c:pt idx="2">
                <c:v>2013</c:v>
              </c:pt>
            </c:strLit>
          </c:cat>
          <c:val>
            <c:numLit>
              <c:formatCode>General</c:formatCode>
              <c:ptCount val="3"/>
              <c:pt idx="0">
                <c:v>8</c:v>
              </c:pt>
              <c:pt idx="1">
                <c:v>4.9000000000000004</c:v>
              </c:pt>
              <c:pt idx="2">
                <c:v>4.9000000000000004</c:v>
              </c:pt>
            </c:numLit>
          </c:val>
          <c:smooth val="0"/>
        </c:ser>
        <c:ser>
          <c:idx val="1"/>
          <c:order val="1"/>
          <c:tx>
            <c:v>Dorset</c:v>
          </c:tx>
          <c:spPr>
            <a:ln w="12700">
              <a:solidFill>
                <a:srgbClr val="FF00FF"/>
              </a:solidFill>
              <a:prstDash val="solid"/>
            </a:ln>
          </c:spPr>
          <c:marker>
            <c:symbol val="none"/>
          </c:marker>
          <c:cat>
            <c:strLit>
              <c:ptCount val="3"/>
              <c:pt idx="0">
                <c:v>2011</c:v>
              </c:pt>
              <c:pt idx="1">
                <c:v>2012</c:v>
              </c:pt>
              <c:pt idx="2">
                <c:v>2013</c:v>
              </c:pt>
            </c:strLit>
          </c:cat>
          <c:val>
            <c:numLit>
              <c:formatCode>General</c:formatCode>
              <c:ptCount val="3"/>
              <c:pt idx="0">
                <c:v>17.899999999999999</c:v>
              </c:pt>
              <c:pt idx="1">
                <c:v>13.9</c:v>
              </c:pt>
              <c:pt idx="2">
                <c:v>12.5</c:v>
              </c:pt>
            </c:numLit>
          </c:val>
          <c:smooth val="0"/>
        </c:ser>
        <c:ser>
          <c:idx val="2"/>
          <c:order val="2"/>
          <c:tx>
            <c:v>Poole</c:v>
          </c:tx>
          <c:spPr>
            <a:ln w="12700">
              <a:solidFill>
                <a:srgbClr val="FFFF00"/>
              </a:solidFill>
              <a:prstDash val="solid"/>
            </a:ln>
          </c:spPr>
          <c:marker>
            <c:symbol val="none"/>
          </c:marker>
          <c:cat>
            <c:strLit>
              <c:ptCount val="3"/>
              <c:pt idx="0">
                <c:v>2011</c:v>
              </c:pt>
              <c:pt idx="1">
                <c:v>2012</c:v>
              </c:pt>
              <c:pt idx="2">
                <c:v>2013</c:v>
              </c:pt>
            </c:strLit>
          </c:cat>
          <c:val>
            <c:numLit>
              <c:formatCode>General</c:formatCode>
              <c:ptCount val="3"/>
              <c:pt idx="0">
                <c:v>12.3</c:v>
              </c:pt>
              <c:pt idx="1">
                <c:v>8.3000000000000007</c:v>
              </c:pt>
              <c:pt idx="2">
                <c:v>7.1</c:v>
              </c:pt>
            </c:numLit>
          </c:val>
          <c:smooth val="0"/>
        </c:ser>
        <c:dLbls>
          <c:showLegendKey val="0"/>
          <c:showVal val="0"/>
          <c:showCatName val="0"/>
          <c:showSerName val="0"/>
          <c:showPercent val="0"/>
          <c:showBubbleSize val="0"/>
        </c:dLbls>
        <c:smooth val="0"/>
        <c:axId val="570615768"/>
        <c:axId val="570616160"/>
      </c:lineChart>
      <c:catAx>
        <c:axId val="57061576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Arial"/>
                <a:ea typeface="Arial"/>
                <a:cs typeface="Arial"/>
              </a:defRPr>
            </a:pPr>
            <a:endParaRPr lang="en-US"/>
          </a:p>
        </c:txPr>
        <c:crossAx val="570616160"/>
        <c:crosses val="autoZero"/>
        <c:auto val="1"/>
        <c:lblAlgn val="ctr"/>
        <c:lblOffset val="100"/>
        <c:tickLblSkip val="1"/>
        <c:tickMarkSkip val="1"/>
        <c:noMultiLvlLbl val="0"/>
      </c:catAx>
      <c:valAx>
        <c:axId val="570616160"/>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275" b="0" i="0" u="none" strike="noStrike" baseline="0">
                <a:solidFill>
                  <a:srgbClr val="000000"/>
                </a:solidFill>
                <a:latin typeface="Arial"/>
                <a:ea typeface="Arial"/>
                <a:cs typeface="Arial"/>
              </a:defRPr>
            </a:pPr>
            <a:endParaRPr lang="en-US"/>
          </a:p>
        </c:txPr>
        <c:crossAx val="570615768"/>
        <c:crosses val="autoZero"/>
        <c:crossBetween val="between"/>
      </c:valAx>
      <c:spPr>
        <a:noFill/>
        <a:ln w="25400">
          <a:noFill/>
        </a:ln>
      </c:spPr>
    </c:plotArea>
    <c:legend>
      <c:legendPos val="b"/>
      <c:overlay val="0"/>
      <c:spPr>
        <a:noFill/>
        <a:ln w="25400">
          <a:noFill/>
        </a:ln>
      </c:spPr>
      <c:txPr>
        <a:bodyPr/>
        <a:lstStyle/>
        <a:p>
          <a:pPr>
            <a:defRPr sz="17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2017.xlsx]18!PivotTable1</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ln>
            <a:solidFill>
              <a:sysClr val="windowText" lastClr="000000"/>
            </a:solidFill>
          </a:ln>
        </c:spPr>
        <c:marker>
          <c:symbol val="none"/>
        </c:marker>
      </c:pivotFmt>
    </c:pivotFmts>
    <c:plotArea>
      <c:layout/>
      <c:barChart>
        <c:barDir val="col"/>
        <c:grouping val="clustered"/>
        <c:varyColors val="0"/>
        <c:ser>
          <c:idx val="0"/>
          <c:order val="0"/>
          <c:tx>
            <c:strRef>
              <c:f>'18'!$B$4:$B$5</c:f>
              <c:strCache>
                <c:ptCount val="1"/>
                <c:pt idx="0">
                  <c:v>2011</c:v>
                </c:pt>
              </c:strCache>
            </c:strRef>
          </c:tx>
          <c:spPr>
            <a:solidFill>
              <a:srgbClr val="9999FF"/>
            </a:solidFill>
            <a:ln w="12700">
              <a:solidFill>
                <a:srgbClr val="000000"/>
              </a:solidFill>
              <a:prstDash val="solid"/>
            </a:ln>
          </c:spPr>
          <c:invertIfNegative val="0"/>
          <c:cat>
            <c:strRef>
              <c:f>'18'!$A$6</c:f>
              <c:strCache>
                <c:ptCount val="1"/>
                <c:pt idx="0">
                  <c:v>Dorset LEP</c:v>
                </c:pt>
              </c:strCache>
            </c:strRef>
          </c:cat>
          <c:val>
            <c:numRef>
              <c:f>'18'!$B$6</c:f>
              <c:numCache>
                <c:formatCode>0.0%</c:formatCode>
                <c:ptCount val="1"/>
                <c:pt idx="0">
                  <c:v>0.127</c:v>
                </c:pt>
              </c:numCache>
            </c:numRef>
          </c:val>
        </c:ser>
        <c:ser>
          <c:idx val="1"/>
          <c:order val="1"/>
          <c:tx>
            <c:strRef>
              <c:f>'18'!$C$4:$C$5</c:f>
              <c:strCache>
                <c:ptCount val="1"/>
                <c:pt idx="0">
                  <c:v>2012</c:v>
                </c:pt>
              </c:strCache>
            </c:strRef>
          </c:tx>
          <c:spPr>
            <a:solidFill>
              <a:srgbClr val="993366"/>
            </a:solidFill>
            <a:ln w="12700">
              <a:solidFill>
                <a:srgbClr val="000000"/>
              </a:solidFill>
              <a:prstDash val="solid"/>
            </a:ln>
          </c:spPr>
          <c:invertIfNegative val="0"/>
          <c:cat>
            <c:strRef>
              <c:f>'18'!$A$6</c:f>
              <c:strCache>
                <c:ptCount val="1"/>
                <c:pt idx="0">
                  <c:v>Dorset LEP</c:v>
                </c:pt>
              </c:strCache>
            </c:strRef>
          </c:cat>
          <c:val>
            <c:numRef>
              <c:f>'18'!$C$6</c:f>
              <c:numCache>
                <c:formatCode>0.0%</c:formatCode>
                <c:ptCount val="1"/>
                <c:pt idx="0">
                  <c:v>0.09</c:v>
                </c:pt>
              </c:numCache>
            </c:numRef>
          </c:val>
        </c:ser>
        <c:ser>
          <c:idx val="2"/>
          <c:order val="2"/>
          <c:tx>
            <c:strRef>
              <c:f>'18'!$D$4:$D$5</c:f>
              <c:strCache>
                <c:ptCount val="1"/>
                <c:pt idx="0">
                  <c:v>2013</c:v>
                </c:pt>
              </c:strCache>
            </c:strRef>
          </c:tx>
          <c:spPr>
            <a:solidFill>
              <a:srgbClr val="FFFFCC"/>
            </a:solidFill>
            <a:ln w="12700">
              <a:solidFill>
                <a:srgbClr val="000000"/>
              </a:solidFill>
              <a:prstDash val="solid"/>
            </a:ln>
          </c:spPr>
          <c:invertIfNegative val="0"/>
          <c:cat>
            <c:strRef>
              <c:f>'18'!$A$6</c:f>
              <c:strCache>
                <c:ptCount val="1"/>
                <c:pt idx="0">
                  <c:v>Dorset LEP</c:v>
                </c:pt>
              </c:strCache>
            </c:strRef>
          </c:cat>
          <c:val>
            <c:numRef>
              <c:f>'18'!$D$6</c:f>
              <c:numCache>
                <c:formatCode>0.0%</c:formatCode>
                <c:ptCount val="1"/>
                <c:pt idx="0">
                  <c:v>8.2000000000000003E-2</c:v>
                </c:pt>
              </c:numCache>
            </c:numRef>
          </c:val>
        </c:ser>
        <c:ser>
          <c:idx val="3"/>
          <c:order val="3"/>
          <c:tx>
            <c:strRef>
              <c:f>'18'!$E$4:$E$5</c:f>
              <c:strCache>
                <c:ptCount val="1"/>
                <c:pt idx="0">
                  <c:v>2015</c:v>
                </c:pt>
              </c:strCache>
            </c:strRef>
          </c:tx>
          <c:spPr>
            <a:ln>
              <a:solidFill>
                <a:sysClr val="windowText" lastClr="000000"/>
              </a:solidFill>
            </a:ln>
          </c:spPr>
          <c:invertIfNegative val="0"/>
          <c:cat>
            <c:strRef>
              <c:f>'18'!$A$6</c:f>
              <c:strCache>
                <c:ptCount val="1"/>
                <c:pt idx="0">
                  <c:v>Dorset LEP</c:v>
                </c:pt>
              </c:strCache>
            </c:strRef>
          </c:cat>
          <c:val>
            <c:numRef>
              <c:f>'18'!$E$6</c:f>
              <c:numCache>
                <c:formatCode>0.0%</c:formatCode>
                <c:ptCount val="1"/>
                <c:pt idx="0">
                  <c:v>0.05</c:v>
                </c:pt>
              </c:numCache>
            </c:numRef>
          </c:val>
        </c:ser>
        <c:dLbls>
          <c:showLegendKey val="0"/>
          <c:showVal val="0"/>
          <c:showCatName val="0"/>
          <c:showSerName val="0"/>
          <c:showPercent val="0"/>
          <c:showBubbleSize val="0"/>
        </c:dLbls>
        <c:gapWidth val="150"/>
        <c:axId val="570617336"/>
        <c:axId val="570613808"/>
      </c:barChart>
      <c:catAx>
        <c:axId val="5706173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570613808"/>
        <c:crosses val="autoZero"/>
        <c:auto val="0"/>
        <c:lblAlgn val="ctr"/>
        <c:lblOffset val="100"/>
        <c:tickLblSkip val="1"/>
        <c:tickMarkSkip val="1"/>
        <c:noMultiLvlLbl val="0"/>
      </c:catAx>
      <c:valAx>
        <c:axId val="570613808"/>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570617336"/>
        <c:crosses val="autoZero"/>
        <c:crossBetween val="between"/>
      </c:valAx>
      <c:spPr>
        <a:noFill/>
        <a:ln w="25400">
          <a:noFill/>
        </a:ln>
      </c:spPr>
    </c:plotArea>
    <c:legend>
      <c:legendPos val="b"/>
      <c:overlay val="0"/>
      <c:spPr>
        <a:noFill/>
        <a:ln w="25400">
          <a:noFill/>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2017.xlsx]2!PivotTable1</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spPr>
          <a:solidFill>
            <a:srgbClr val="660066"/>
          </a:solidFill>
          <a:ln w="12700">
            <a:solidFill>
              <a:srgbClr val="000000"/>
            </a:solidFill>
            <a:prstDash val="solid"/>
          </a:ln>
        </c:spPr>
        <c:marker>
          <c:symbol val="none"/>
        </c:marker>
      </c:pivotFmt>
      <c:pivotFmt>
        <c:idx val="5"/>
        <c:spPr>
          <a:solidFill>
            <a:srgbClr val="FF8080"/>
          </a:solidFill>
          <a:ln w="12700">
            <a:solidFill>
              <a:srgbClr val="000000"/>
            </a:solidFill>
            <a:prstDash val="solid"/>
          </a:ln>
        </c:spPr>
        <c:marker>
          <c:symbol val="none"/>
        </c:marker>
      </c:pivotFmt>
      <c:pivotFmt>
        <c:idx val="6"/>
        <c:spPr>
          <a:solidFill>
            <a:srgbClr val="0066CC"/>
          </a:solidFill>
          <a:ln w="12700">
            <a:solidFill>
              <a:srgbClr val="000000"/>
            </a:solidFill>
            <a:prstDash val="solid"/>
          </a:ln>
        </c:spPr>
        <c:marker>
          <c:symbol val="none"/>
        </c:marker>
      </c:pivotFmt>
      <c:pivotFmt>
        <c:idx val="7"/>
        <c:spPr>
          <a:solidFill>
            <a:srgbClr val="CCCCFF"/>
          </a:solidFill>
          <a:ln w="12700">
            <a:solidFill>
              <a:srgbClr val="000000"/>
            </a:solidFill>
            <a:prstDash val="solid"/>
          </a:ln>
        </c:spPr>
        <c:marker>
          <c:symbol val="none"/>
        </c:marker>
      </c:pivotFmt>
      <c:pivotFmt>
        <c:idx val="8"/>
        <c:spPr>
          <a:solidFill>
            <a:srgbClr val="000080"/>
          </a:solidFill>
          <a:ln w="12700">
            <a:solidFill>
              <a:srgbClr val="000000"/>
            </a:solidFill>
            <a:prstDash val="solid"/>
          </a:ln>
        </c:spPr>
        <c:marker>
          <c:symbol val="none"/>
        </c:marker>
      </c:pivotFmt>
      <c:pivotFmt>
        <c:idx val="9"/>
        <c:marker>
          <c:symbol val="none"/>
        </c:marker>
      </c:pivotFmt>
      <c:pivotFmt>
        <c:idx val="10"/>
        <c:marker>
          <c:symbol val="none"/>
        </c:marker>
      </c:pivotFmt>
      <c:pivotFmt>
        <c:idx val="11"/>
        <c:marker>
          <c:symbol val="none"/>
        </c:marker>
      </c:pivotFmt>
    </c:pivotFmts>
    <c:plotArea>
      <c:layout/>
      <c:barChart>
        <c:barDir val="col"/>
        <c:grouping val="clustered"/>
        <c:varyColors val="0"/>
        <c:ser>
          <c:idx val="0"/>
          <c:order val="0"/>
          <c:tx>
            <c:strRef>
              <c:f>'2'!$B$4:$B$5</c:f>
              <c:strCache>
                <c:ptCount val="1"/>
                <c:pt idx="0">
                  <c:v>2004</c:v>
                </c:pt>
              </c:strCache>
            </c:strRef>
          </c:tx>
          <c:spPr>
            <a:solidFill>
              <a:srgbClr val="9999FF"/>
            </a:solidFill>
            <a:ln w="12700">
              <a:solidFill>
                <a:srgbClr val="000000"/>
              </a:solidFill>
              <a:prstDash val="solid"/>
            </a:ln>
          </c:spPr>
          <c:invertIfNegative val="0"/>
          <c:cat>
            <c:strRef>
              <c:f>'2'!$A$6:$A$10</c:f>
              <c:strCache>
                <c:ptCount val="5"/>
                <c:pt idx="0">
                  <c:v>Bournemouth &amp; Poole</c:v>
                </c:pt>
                <c:pt idx="1">
                  <c:v>Dorset CC</c:v>
                </c:pt>
                <c:pt idx="2">
                  <c:v>South East</c:v>
                </c:pt>
                <c:pt idx="3">
                  <c:v>South West</c:v>
                </c:pt>
                <c:pt idx="4">
                  <c:v>Dorset LEP</c:v>
                </c:pt>
              </c:strCache>
            </c:strRef>
          </c:cat>
          <c:val>
            <c:numRef>
              <c:f>'2'!$B$6:$B$10</c:f>
              <c:numCache>
                <c:formatCode>0.0</c:formatCode>
                <c:ptCount val="5"/>
                <c:pt idx="0">
                  <c:v>90.26</c:v>
                </c:pt>
                <c:pt idx="1">
                  <c:v>87.94</c:v>
                </c:pt>
                <c:pt idx="2">
                  <c:v>107.01</c:v>
                </c:pt>
                <c:pt idx="3">
                  <c:v>91.8</c:v>
                </c:pt>
                <c:pt idx="4">
                  <c:v>89.1</c:v>
                </c:pt>
              </c:numCache>
            </c:numRef>
          </c:val>
        </c:ser>
        <c:ser>
          <c:idx val="1"/>
          <c:order val="1"/>
          <c:tx>
            <c:strRef>
              <c:f>'2'!$C$4:$C$5</c:f>
              <c:strCache>
                <c:ptCount val="1"/>
                <c:pt idx="0">
                  <c:v>2005</c:v>
                </c:pt>
              </c:strCache>
            </c:strRef>
          </c:tx>
          <c:spPr>
            <a:solidFill>
              <a:srgbClr val="993366"/>
            </a:solidFill>
            <a:ln w="12700">
              <a:solidFill>
                <a:srgbClr val="000000"/>
              </a:solidFill>
              <a:prstDash val="solid"/>
            </a:ln>
          </c:spPr>
          <c:invertIfNegative val="0"/>
          <c:cat>
            <c:strRef>
              <c:f>'2'!$A$6:$A$10</c:f>
              <c:strCache>
                <c:ptCount val="5"/>
                <c:pt idx="0">
                  <c:v>Bournemouth &amp; Poole</c:v>
                </c:pt>
                <c:pt idx="1">
                  <c:v>Dorset CC</c:v>
                </c:pt>
                <c:pt idx="2">
                  <c:v>South East</c:v>
                </c:pt>
                <c:pt idx="3">
                  <c:v>South West</c:v>
                </c:pt>
                <c:pt idx="4">
                  <c:v>Dorset LEP</c:v>
                </c:pt>
              </c:strCache>
            </c:strRef>
          </c:cat>
          <c:val>
            <c:numRef>
              <c:f>'2'!$C$6:$C$10</c:f>
              <c:numCache>
                <c:formatCode>0.0</c:formatCode>
                <c:ptCount val="5"/>
                <c:pt idx="0">
                  <c:v>90.14</c:v>
                </c:pt>
                <c:pt idx="1">
                  <c:v>87.43</c:v>
                </c:pt>
                <c:pt idx="2">
                  <c:v>107.01</c:v>
                </c:pt>
                <c:pt idx="3">
                  <c:v>91.61</c:v>
                </c:pt>
                <c:pt idx="4">
                  <c:v>88.784999999999997</c:v>
                </c:pt>
              </c:numCache>
            </c:numRef>
          </c:val>
        </c:ser>
        <c:ser>
          <c:idx val="2"/>
          <c:order val="2"/>
          <c:tx>
            <c:strRef>
              <c:f>'2'!$D$4:$D$5</c:f>
              <c:strCache>
                <c:ptCount val="1"/>
                <c:pt idx="0">
                  <c:v>2006</c:v>
                </c:pt>
              </c:strCache>
            </c:strRef>
          </c:tx>
          <c:spPr>
            <a:solidFill>
              <a:srgbClr val="FFFFCC"/>
            </a:solidFill>
            <a:ln w="12700">
              <a:solidFill>
                <a:srgbClr val="000000"/>
              </a:solidFill>
              <a:prstDash val="solid"/>
            </a:ln>
          </c:spPr>
          <c:invertIfNegative val="0"/>
          <c:cat>
            <c:strRef>
              <c:f>'2'!$A$6:$A$10</c:f>
              <c:strCache>
                <c:ptCount val="5"/>
                <c:pt idx="0">
                  <c:v>Bournemouth &amp; Poole</c:v>
                </c:pt>
                <c:pt idx="1">
                  <c:v>Dorset CC</c:v>
                </c:pt>
                <c:pt idx="2">
                  <c:v>South East</c:v>
                </c:pt>
                <c:pt idx="3">
                  <c:v>South West</c:v>
                </c:pt>
                <c:pt idx="4">
                  <c:v>Dorset LEP</c:v>
                </c:pt>
              </c:strCache>
            </c:strRef>
          </c:cat>
          <c:val>
            <c:numRef>
              <c:f>'2'!$D$6:$D$10</c:f>
              <c:numCache>
                <c:formatCode>0.0</c:formatCode>
                <c:ptCount val="5"/>
                <c:pt idx="0">
                  <c:v>89.51</c:v>
                </c:pt>
                <c:pt idx="1">
                  <c:v>87.37</c:v>
                </c:pt>
                <c:pt idx="2">
                  <c:v>106.92</c:v>
                </c:pt>
                <c:pt idx="3">
                  <c:v>91.29</c:v>
                </c:pt>
                <c:pt idx="4">
                  <c:v>88.44</c:v>
                </c:pt>
              </c:numCache>
            </c:numRef>
          </c:val>
        </c:ser>
        <c:ser>
          <c:idx val="3"/>
          <c:order val="3"/>
          <c:tx>
            <c:strRef>
              <c:f>'2'!$E$4:$E$5</c:f>
              <c:strCache>
                <c:ptCount val="1"/>
                <c:pt idx="0">
                  <c:v>2007</c:v>
                </c:pt>
              </c:strCache>
            </c:strRef>
          </c:tx>
          <c:spPr>
            <a:solidFill>
              <a:srgbClr val="CCFFFF"/>
            </a:solidFill>
            <a:ln w="12700">
              <a:solidFill>
                <a:srgbClr val="000000"/>
              </a:solidFill>
              <a:prstDash val="solid"/>
            </a:ln>
          </c:spPr>
          <c:invertIfNegative val="0"/>
          <c:cat>
            <c:strRef>
              <c:f>'2'!$A$6:$A$10</c:f>
              <c:strCache>
                <c:ptCount val="5"/>
                <c:pt idx="0">
                  <c:v>Bournemouth &amp; Poole</c:v>
                </c:pt>
                <c:pt idx="1">
                  <c:v>Dorset CC</c:v>
                </c:pt>
                <c:pt idx="2">
                  <c:v>South East</c:v>
                </c:pt>
                <c:pt idx="3">
                  <c:v>South West</c:v>
                </c:pt>
                <c:pt idx="4">
                  <c:v>Dorset LEP</c:v>
                </c:pt>
              </c:strCache>
            </c:strRef>
          </c:cat>
          <c:val>
            <c:numRef>
              <c:f>'2'!$E$6:$E$10</c:f>
              <c:numCache>
                <c:formatCode>0.0</c:formatCode>
                <c:ptCount val="5"/>
                <c:pt idx="0">
                  <c:v>89.63</c:v>
                </c:pt>
                <c:pt idx="1">
                  <c:v>86.56</c:v>
                </c:pt>
                <c:pt idx="2">
                  <c:v>106.72</c:v>
                </c:pt>
                <c:pt idx="3">
                  <c:v>91.18</c:v>
                </c:pt>
                <c:pt idx="4">
                  <c:v>88.094999999999999</c:v>
                </c:pt>
              </c:numCache>
            </c:numRef>
          </c:val>
        </c:ser>
        <c:ser>
          <c:idx val="4"/>
          <c:order val="4"/>
          <c:tx>
            <c:strRef>
              <c:f>'2'!$F$4:$F$5</c:f>
              <c:strCache>
                <c:ptCount val="1"/>
                <c:pt idx="0">
                  <c:v>2008</c:v>
                </c:pt>
              </c:strCache>
            </c:strRef>
          </c:tx>
          <c:spPr>
            <a:solidFill>
              <a:srgbClr val="660066"/>
            </a:solidFill>
            <a:ln w="12700">
              <a:solidFill>
                <a:srgbClr val="000000"/>
              </a:solidFill>
              <a:prstDash val="solid"/>
            </a:ln>
          </c:spPr>
          <c:invertIfNegative val="0"/>
          <c:cat>
            <c:strRef>
              <c:f>'2'!$A$6:$A$10</c:f>
              <c:strCache>
                <c:ptCount val="5"/>
                <c:pt idx="0">
                  <c:v>Bournemouth &amp; Poole</c:v>
                </c:pt>
                <c:pt idx="1">
                  <c:v>Dorset CC</c:v>
                </c:pt>
                <c:pt idx="2">
                  <c:v>South East</c:v>
                </c:pt>
                <c:pt idx="3">
                  <c:v>South West</c:v>
                </c:pt>
                <c:pt idx="4">
                  <c:v>Dorset LEP</c:v>
                </c:pt>
              </c:strCache>
            </c:strRef>
          </c:cat>
          <c:val>
            <c:numRef>
              <c:f>'2'!$F$6:$F$10</c:f>
              <c:numCache>
                <c:formatCode>0.0</c:formatCode>
                <c:ptCount val="5"/>
                <c:pt idx="0">
                  <c:v>89.85</c:v>
                </c:pt>
                <c:pt idx="1">
                  <c:v>85.75</c:v>
                </c:pt>
                <c:pt idx="2">
                  <c:v>106.7</c:v>
                </c:pt>
                <c:pt idx="3">
                  <c:v>91.18</c:v>
                </c:pt>
                <c:pt idx="4">
                  <c:v>87.8</c:v>
                </c:pt>
              </c:numCache>
            </c:numRef>
          </c:val>
        </c:ser>
        <c:ser>
          <c:idx val="5"/>
          <c:order val="5"/>
          <c:tx>
            <c:strRef>
              <c:f>'2'!$G$4:$G$5</c:f>
              <c:strCache>
                <c:ptCount val="1"/>
                <c:pt idx="0">
                  <c:v>2009</c:v>
                </c:pt>
              </c:strCache>
            </c:strRef>
          </c:tx>
          <c:spPr>
            <a:solidFill>
              <a:srgbClr val="FF8080"/>
            </a:solidFill>
            <a:ln w="12700">
              <a:solidFill>
                <a:srgbClr val="000000"/>
              </a:solidFill>
              <a:prstDash val="solid"/>
            </a:ln>
          </c:spPr>
          <c:invertIfNegative val="0"/>
          <c:cat>
            <c:strRef>
              <c:f>'2'!$A$6:$A$10</c:f>
              <c:strCache>
                <c:ptCount val="5"/>
                <c:pt idx="0">
                  <c:v>Bournemouth &amp; Poole</c:v>
                </c:pt>
                <c:pt idx="1">
                  <c:v>Dorset CC</c:v>
                </c:pt>
                <c:pt idx="2">
                  <c:v>South East</c:v>
                </c:pt>
                <c:pt idx="3">
                  <c:v>South West</c:v>
                </c:pt>
                <c:pt idx="4">
                  <c:v>Dorset LEP</c:v>
                </c:pt>
              </c:strCache>
            </c:strRef>
          </c:cat>
          <c:val>
            <c:numRef>
              <c:f>'2'!$G$6:$G$10</c:f>
              <c:numCache>
                <c:formatCode>0.0</c:formatCode>
                <c:ptCount val="5"/>
                <c:pt idx="0">
                  <c:v>90.56</c:v>
                </c:pt>
                <c:pt idx="1">
                  <c:v>83.28</c:v>
                </c:pt>
                <c:pt idx="2">
                  <c:v>106.71</c:v>
                </c:pt>
                <c:pt idx="3">
                  <c:v>91.06</c:v>
                </c:pt>
                <c:pt idx="4">
                  <c:v>86.92</c:v>
                </c:pt>
              </c:numCache>
            </c:numRef>
          </c:val>
        </c:ser>
        <c:ser>
          <c:idx val="6"/>
          <c:order val="6"/>
          <c:tx>
            <c:strRef>
              <c:f>'2'!$H$4:$H$5</c:f>
              <c:strCache>
                <c:ptCount val="1"/>
                <c:pt idx="0">
                  <c:v>2010</c:v>
                </c:pt>
              </c:strCache>
            </c:strRef>
          </c:tx>
          <c:spPr>
            <a:solidFill>
              <a:srgbClr val="0066CC"/>
            </a:solidFill>
            <a:ln w="12700">
              <a:solidFill>
                <a:srgbClr val="000000"/>
              </a:solidFill>
              <a:prstDash val="solid"/>
            </a:ln>
          </c:spPr>
          <c:invertIfNegative val="0"/>
          <c:cat>
            <c:strRef>
              <c:f>'2'!$A$6:$A$10</c:f>
              <c:strCache>
                <c:ptCount val="5"/>
                <c:pt idx="0">
                  <c:v>Bournemouth &amp; Poole</c:v>
                </c:pt>
                <c:pt idx="1">
                  <c:v>Dorset CC</c:v>
                </c:pt>
                <c:pt idx="2">
                  <c:v>South East</c:v>
                </c:pt>
                <c:pt idx="3">
                  <c:v>South West</c:v>
                </c:pt>
                <c:pt idx="4">
                  <c:v>Dorset LEP</c:v>
                </c:pt>
              </c:strCache>
            </c:strRef>
          </c:cat>
          <c:val>
            <c:numRef>
              <c:f>'2'!$H$6:$H$10</c:f>
              <c:numCache>
                <c:formatCode>0.0</c:formatCode>
                <c:ptCount val="5"/>
                <c:pt idx="0">
                  <c:v>89.91</c:v>
                </c:pt>
                <c:pt idx="1">
                  <c:v>81.98</c:v>
                </c:pt>
                <c:pt idx="2">
                  <c:v>106.68</c:v>
                </c:pt>
                <c:pt idx="3">
                  <c:v>90.74</c:v>
                </c:pt>
                <c:pt idx="4">
                  <c:v>85.944999999999993</c:v>
                </c:pt>
              </c:numCache>
            </c:numRef>
          </c:val>
        </c:ser>
        <c:ser>
          <c:idx val="7"/>
          <c:order val="7"/>
          <c:tx>
            <c:strRef>
              <c:f>'2'!$I$4:$I$5</c:f>
              <c:strCache>
                <c:ptCount val="1"/>
                <c:pt idx="0">
                  <c:v>2011</c:v>
                </c:pt>
              </c:strCache>
            </c:strRef>
          </c:tx>
          <c:spPr>
            <a:solidFill>
              <a:srgbClr val="CCCCFF"/>
            </a:solidFill>
            <a:ln w="12700">
              <a:solidFill>
                <a:srgbClr val="000000"/>
              </a:solidFill>
              <a:prstDash val="solid"/>
            </a:ln>
          </c:spPr>
          <c:invertIfNegative val="0"/>
          <c:cat>
            <c:strRef>
              <c:f>'2'!$A$6:$A$10</c:f>
              <c:strCache>
                <c:ptCount val="5"/>
                <c:pt idx="0">
                  <c:v>Bournemouth &amp; Poole</c:v>
                </c:pt>
                <c:pt idx="1">
                  <c:v>Dorset CC</c:v>
                </c:pt>
                <c:pt idx="2">
                  <c:v>South East</c:v>
                </c:pt>
                <c:pt idx="3">
                  <c:v>South West</c:v>
                </c:pt>
                <c:pt idx="4">
                  <c:v>Dorset LEP</c:v>
                </c:pt>
              </c:strCache>
            </c:strRef>
          </c:cat>
          <c:val>
            <c:numRef>
              <c:f>'2'!$I$6:$I$10</c:f>
              <c:numCache>
                <c:formatCode>0.0</c:formatCode>
                <c:ptCount val="5"/>
                <c:pt idx="0">
                  <c:v>88.78</c:v>
                </c:pt>
                <c:pt idx="1">
                  <c:v>80.97</c:v>
                </c:pt>
                <c:pt idx="2">
                  <c:v>106.46</c:v>
                </c:pt>
                <c:pt idx="3">
                  <c:v>90.11</c:v>
                </c:pt>
                <c:pt idx="4">
                  <c:v>84.875</c:v>
                </c:pt>
              </c:numCache>
            </c:numRef>
          </c:val>
        </c:ser>
        <c:ser>
          <c:idx val="8"/>
          <c:order val="8"/>
          <c:tx>
            <c:strRef>
              <c:f>'2'!$J$4:$J$5</c:f>
              <c:strCache>
                <c:ptCount val="1"/>
                <c:pt idx="0">
                  <c:v>2012</c:v>
                </c:pt>
              </c:strCache>
            </c:strRef>
          </c:tx>
          <c:spPr>
            <a:solidFill>
              <a:srgbClr val="000080"/>
            </a:solidFill>
            <a:ln w="12700">
              <a:solidFill>
                <a:srgbClr val="000000"/>
              </a:solidFill>
              <a:prstDash val="solid"/>
            </a:ln>
          </c:spPr>
          <c:invertIfNegative val="0"/>
          <c:cat>
            <c:strRef>
              <c:f>'2'!$A$6:$A$10</c:f>
              <c:strCache>
                <c:ptCount val="5"/>
                <c:pt idx="0">
                  <c:v>Bournemouth &amp; Poole</c:v>
                </c:pt>
                <c:pt idx="1">
                  <c:v>Dorset CC</c:v>
                </c:pt>
                <c:pt idx="2">
                  <c:v>South East</c:v>
                </c:pt>
                <c:pt idx="3">
                  <c:v>South West</c:v>
                </c:pt>
                <c:pt idx="4">
                  <c:v>Dorset LEP</c:v>
                </c:pt>
              </c:strCache>
            </c:strRef>
          </c:cat>
          <c:val>
            <c:numRef>
              <c:f>'2'!$J$6:$J$10</c:f>
              <c:numCache>
                <c:formatCode>0.0</c:formatCode>
                <c:ptCount val="5"/>
                <c:pt idx="0">
                  <c:v>87.69</c:v>
                </c:pt>
                <c:pt idx="1">
                  <c:v>81.41</c:v>
                </c:pt>
                <c:pt idx="2">
                  <c:v>106.33</c:v>
                </c:pt>
                <c:pt idx="3">
                  <c:v>89.86</c:v>
                </c:pt>
                <c:pt idx="4">
                  <c:v>84.55</c:v>
                </c:pt>
              </c:numCache>
            </c:numRef>
          </c:val>
        </c:ser>
        <c:ser>
          <c:idx val="9"/>
          <c:order val="9"/>
          <c:tx>
            <c:strRef>
              <c:f>'2'!$K$4:$K$5</c:f>
              <c:strCache>
                <c:ptCount val="1"/>
                <c:pt idx="0">
                  <c:v>2013</c:v>
                </c:pt>
              </c:strCache>
            </c:strRef>
          </c:tx>
          <c:invertIfNegative val="0"/>
          <c:cat>
            <c:strRef>
              <c:f>'2'!$A$6:$A$10</c:f>
              <c:strCache>
                <c:ptCount val="5"/>
                <c:pt idx="0">
                  <c:v>Bournemouth &amp; Poole</c:v>
                </c:pt>
                <c:pt idx="1">
                  <c:v>Dorset CC</c:v>
                </c:pt>
                <c:pt idx="2">
                  <c:v>South East</c:v>
                </c:pt>
                <c:pt idx="3">
                  <c:v>South West</c:v>
                </c:pt>
                <c:pt idx="4">
                  <c:v>Dorset LEP</c:v>
                </c:pt>
              </c:strCache>
            </c:strRef>
          </c:cat>
          <c:val>
            <c:numRef>
              <c:f>'2'!$K$6:$K$10</c:f>
              <c:numCache>
                <c:formatCode>0.0</c:formatCode>
                <c:ptCount val="5"/>
                <c:pt idx="0">
                  <c:v>87.5</c:v>
                </c:pt>
                <c:pt idx="1">
                  <c:v>81.760000000000005</c:v>
                </c:pt>
                <c:pt idx="2">
                  <c:v>106.57</c:v>
                </c:pt>
                <c:pt idx="3">
                  <c:v>89.8</c:v>
                </c:pt>
                <c:pt idx="4">
                  <c:v>84.63</c:v>
                </c:pt>
              </c:numCache>
            </c:numRef>
          </c:val>
        </c:ser>
        <c:ser>
          <c:idx val="10"/>
          <c:order val="10"/>
          <c:tx>
            <c:strRef>
              <c:f>'2'!$L$4:$L$5</c:f>
              <c:strCache>
                <c:ptCount val="1"/>
                <c:pt idx="0">
                  <c:v>2014</c:v>
                </c:pt>
              </c:strCache>
            </c:strRef>
          </c:tx>
          <c:invertIfNegative val="0"/>
          <c:cat>
            <c:strRef>
              <c:f>'2'!$A$6:$A$10</c:f>
              <c:strCache>
                <c:ptCount val="5"/>
                <c:pt idx="0">
                  <c:v>Bournemouth &amp; Poole</c:v>
                </c:pt>
                <c:pt idx="1">
                  <c:v>Dorset CC</c:v>
                </c:pt>
                <c:pt idx="2">
                  <c:v>South East</c:v>
                </c:pt>
                <c:pt idx="3">
                  <c:v>South West</c:v>
                </c:pt>
                <c:pt idx="4">
                  <c:v>Dorset LEP</c:v>
                </c:pt>
              </c:strCache>
            </c:strRef>
          </c:cat>
          <c:val>
            <c:numRef>
              <c:f>'2'!$L$6:$L$10</c:f>
              <c:numCache>
                <c:formatCode>0.0</c:formatCode>
                <c:ptCount val="5"/>
                <c:pt idx="0">
                  <c:v>87.9</c:v>
                </c:pt>
                <c:pt idx="1">
                  <c:v>82.57</c:v>
                </c:pt>
                <c:pt idx="2">
                  <c:v>106.83</c:v>
                </c:pt>
                <c:pt idx="3">
                  <c:v>90.06</c:v>
                </c:pt>
                <c:pt idx="4">
                  <c:v>85.234999999999999</c:v>
                </c:pt>
              </c:numCache>
            </c:numRef>
          </c:val>
        </c:ser>
        <c:ser>
          <c:idx val="11"/>
          <c:order val="11"/>
          <c:tx>
            <c:strRef>
              <c:f>'2'!$M$4:$M$5</c:f>
              <c:strCache>
                <c:ptCount val="1"/>
                <c:pt idx="0">
                  <c:v>2015</c:v>
                </c:pt>
              </c:strCache>
            </c:strRef>
          </c:tx>
          <c:invertIfNegative val="0"/>
          <c:cat>
            <c:strRef>
              <c:f>'2'!$A$6:$A$10</c:f>
              <c:strCache>
                <c:ptCount val="5"/>
                <c:pt idx="0">
                  <c:v>Bournemouth &amp; Poole</c:v>
                </c:pt>
                <c:pt idx="1">
                  <c:v>Dorset CC</c:v>
                </c:pt>
                <c:pt idx="2">
                  <c:v>South East</c:v>
                </c:pt>
                <c:pt idx="3">
                  <c:v>South West</c:v>
                </c:pt>
                <c:pt idx="4">
                  <c:v>Dorset LEP</c:v>
                </c:pt>
              </c:strCache>
            </c:strRef>
          </c:cat>
          <c:val>
            <c:numRef>
              <c:f>'2'!$M$6:$M$10</c:f>
              <c:numCache>
                <c:formatCode>0.0</c:formatCode>
                <c:ptCount val="5"/>
                <c:pt idx="0">
                  <c:v>88.28</c:v>
                </c:pt>
                <c:pt idx="1">
                  <c:v>83.13</c:v>
                </c:pt>
                <c:pt idx="2">
                  <c:v>107.05</c:v>
                </c:pt>
                <c:pt idx="3">
                  <c:v>90.19</c:v>
                </c:pt>
                <c:pt idx="4">
                  <c:v>85.704999999999998</c:v>
                </c:pt>
              </c:numCache>
            </c:numRef>
          </c:val>
        </c:ser>
        <c:dLbls>
          <c:showLegendKey val="0"/>
          <c:showVal val="0"/>
          <c:showCatName val="0"/>
          <c:showSerName val="0"/>
          <c:showPercent val="0"/>
          <c:showBubbleSize val="0"/>
        </c:dLbls>
        <c:gapWidth val="150"/>
        <c:axId val="571806936"/>
        <c:axId val="571808112"/>
      </c:barChart>
      <c:catAx>
        <c:axId val="5718069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571808112"/>
        <c:crosses val="autoZero"/>
        <c:auto val="0"/>
        <c:lblAlgn val="ctr"/>
        <c:lblOffset val="100"/>
        <c:tickLblSkip val="1"/>
        <c:tickMarkSkip val="1"/>
        <c:noMultiLvlLbl val="0"/>
      </c:catAx>
      <c:valAx>
        <c:axId val="571808112"/>
        <c:scaling>
          <c:orientation val="minMax"/>
          <c:max val="110"/>
          <c:min val="70"/>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571806936"/>
        <c:crosses val="autoZero"/>
        <c:crossBetween val="between"/>
      </c:valAx>
      <c:spPr>
        <a:noFill/>
        <a:ln w="25400">
          <a:noFill/>
        </a:ln>
      </c:spPr>
    </c:plotArea>
    <c:legend>
      <c:legendPos val="b"/>
      <c:overlay val="0"/>
      <c:spPr>
        <a:noFill/>
        <a:ln w="25400">
          <a:noFill/>
        </a:ln>
      </c:spPr>
      <c:txPr>
        <a:bodyPr/>
        <a:lstStyle/>
        <a:p>
          <a:pPr>
            <a:defRPr sz="71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9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2017.xlsx]19!PivotTable7</c:name>
    <c:fmtId val="0"/>
  </c:pivotSource>
  <c:chart>
    <c:autoTitleDeleted val="0"/>
    <c:pivotFmts>
      <c:pivotFmt>
        <c:idx val="0"/>
        <c:spPr>
          <a:ln w="12700">
            <a:solidFill>
              <a:srgbClr val="000080"/>
            </a:solidFill>
            <a:prstDash val="solid"/>
          </a:ln>
        </c:spPr>
        <c:marker>
          <c:symbol val="none"/>
        </c:marker>
      </c:pivotFmt>
      <c:pivotFmt>
        <c:idx val="1"/>
        <c:spPr>
          <a:ln w="3175"/>
        </c:spPr>
        <c:marker>
          <c:symbol val="none"/>
        </c:marker>
      </c:pivotFmt>
      <c:pivotFmt>
        <c:idx val="2"/>
        <c:spPr>
          <a:ln w="9525"/>
        </c:spPr>
        <c:marker>
          <c:symbol val="none"/>
        </c:marker>
      </c:pivotFmt>
      <c:pivotFmt>
        <c:idx val="3"/>
        <c:spPr>
          <a:ln w="9525"/>
        </c:spPr>
        <c:marker>
          <c:symbol val="none"/>
        </c:marker>
      </c:pivotFmt>
      <c:pivotFmt>
        <c:idx val="4"/>
        <c:spPr>
          <a:ln w="9525">
            <a:solidFill>
              <a:schemeClr val="accent4">
                <a:shade val="76000"/>
                <a:shade val="95000"/>
                <a:satMod val="105000"/>
              </a:schemeClr>
            </a:solidFill>
            <a:headEnd type="none" w="sm" len="sm"/>
          </a:ln>
        </c:spPr>
        <c:marker>
          <c:symbol val="none"/>
        </c:marker>
      </c:pivotFmt>
      <c:pivotFmt>
        <c:idx val="5"/>
        <c:spPr>
          <a:ln w="9525"/>
        </c:spPr>
        <c:marker>
          <c:symbol val="none"/>
        </c:marker>
      </c:pivotFmt>
      <c:pivotFmt>
        <c:idx val="6"/>
        <c:spPr>
          <a:ln w="3175" cap="rnd">
            <a:solidFill>
              <a:schemeClr val="accent6">
                <a:shade val="76000"/>
                <a:shade val="95000"/>
                <a:satMod val="105000"/>
              </a:schemeClr>
            </a:solidFill>
            <a:round/>
          </a:ln>
        </c:spPr>
        <c:marker>
          <c:symbol val="none"/>
        </c:marker>
      </c:pivotFmt>
    </c:pivotFmts>
    <c:plotArea>
      <c:layout/>
      <c:lineChart>
        <c:grouping val="standard"/>
        <c:varyColors val="0"/>
        <c:ser>
          <c:idx val="0"/>
          <c:order val="0"/>
          <c:tx>
            <c:strRef>
              <c:f>'19'!$B$44:$B$45</c:f>
              <c:strCache>
                <c:ptCount val="1"/>
                <c:pt idx="0">
                  <c:v>Bournemouth</c:v>
                </c:pt>
              </c:strCache>
            </c:strRef>
          </c:tx>
          <c:spPr>
            <a:ln w="12700">
              <a:solidFill>
                <a:srgbClr val="000080"/>
              </a:solidFill>
              <a:prstDash val="solid"/>
            </a:ln>
          </c:spPr>
          <c:marker>
            <c:symbol val="none"/>
          </c:marker>
          <c:cat>
            <c:strRef>
              <c:f>'19'!$A$46:$A$313</c:f>
              <c:strCache>
                <c:ptCount val="268"/>
                <c:pt idx="0">
                  <c:v>01/01/1995</c:v>
                </c:pt>
                <c:pt idx="1">
                  <c:v>01/02/1995</c:v>
                </c:pt>
                <c:pt idx="2">
                  <c:v>01/03/1995</c:v>
                </c:pt>
                <c:pt idx="3">
                  <c:v>01/04/1995</c:v>
                </c:pt>
                <c:pt idx="4">
                  <c:v>01/05/1995</c:v>
                </c:pt>
                <c:pt idx="5">
                  <c:v>01/06/1995</c:v>
                </c:pt>
                <c:pt idx="6">
                  <c:v>01/07/1995</c:v>
                </c:pt>
                <c:pt idx="7">
                  <c:v>01/08/1995</c:v>
                </c:pt>
                <c:pt idx="8">
                  <c:v>01/09/1995</c:v>
                </c:pt>
                <c:pt idx="9">
                  <c:v>01/10/1995</c:v>
                </c:pt>
                <c:pt idx="10">
                  <c:v>01/11/1995</c:v>
                </c:pt>
                <c:pt idx="11">
                  <c:v>01/12/1995</c:v>
                </c:pt>
                <c:pt idx="12">
                  <c:v>01/01/1996</c:v>
                </c:pt>
                <c:pt idx="13">
                  <c:v>01/02/1996</c:v>
                </c:pt>
                <c:pt idx="14">
                  <c:v>01/03/1996</c:v>
                </c:pt>
                <c:pt idx="15">
                  <c:v>01/04/1996</c:v>
                </c:pt>
                <c:pt idx="16">
                  <c:v>01/05/1996</c:v>
                </c:pt>
                <c:pt idx="17">
                  <c:v>01/06/1996</c:v>
                </c:pt>
                <c:pt idx="18">
                  <c:v>01/07/1996</c:v>
                </c:pt>
                <c:pt idx="19">
                  <c:v>01/08/1996</c:v>
                </c:pt>
                <c:pt idx="20">
                  <c:v>01/09/1996</c:v>
                </c:pt>
                <c:pt idx="21">
                  <c:v>01/10/1996</c:v>
                </c:pt>
                <c:pt idx="22">
                  <c:v>01/11/1996</c:v>
                </c:pt>
                <c:pt idx="23">
                  <c:v>01/12/1996</c:v>
                </c:pt>
                <c:pt idx="24">
                  <c:v>01/01/1997</c:v>
                </c:pt>
                <c:pt idx="25">
                  <c:v>01/02/1997</c:v>
                </c:pt>
                <c:pt idx="26">
                  <c:v>01/03/1997</c:v>
                </c:pt>
                <c:pt idx="27">
                  <c:v>01/04/1997</c:v>
                </c:pt>
                <c:pt idx="28">
                  <c:v>01/05/1997</c:v>
                </c:pt>
                <c:pt idx="29">
                  <c:v>01/06/1997</c:v>
                </c:pt>
                <c:pt idx="30">
                  <c:v>01/07/1997</c:v>
                </c:pt>
                <c:pt idx="31">
                  <c:v>01/08/1997</c:v>
                </c:pt>
                <c:pt idx="32">
                  <c:v>01/09/1997</c:v>
                </c:pt>
                <c:pt idx="33">
                  <c:v>01/10/1997</c:v>
                </c:pt>
                <c:pt idx="34">
                  <c:v>01/11/1997</c:v>
                </c:pt>
                <c:pt idx="35">
                  <c:v>01/12/1997</c:v>
                </c:pt>
                <c:pt idx="36">
                  <c:v>01/01/1998</c:v>
                </c:pt>
                <c:pt idx="37">
                  <c:v>01/02/1998</c:v>
                </c:pt>
                <c:pt idx="38">
                  <c:v>01/03/1998</c:v>
                </c:pt>
                <c:pt idx="39">
                  <c:v>01/04/1998</c:v>
                </c:pt>
                <c:pt idx="40">
                  <c:v>01/05/1998</c:v>
                </c:pt>
                <c:pt idx="41">
                  <c:v>01/06/1998</c:v>
                </c:pt>
                <c:pt idx="42">
                  <c:v>01/07/1998</c:v>
                </c:pt>
                <c:pt idx="43">
                  <c:v>01/08/1998</c:v>
                </c:pt>
                <c:pt idx="44">
                  <c:v>01/09/1998</c:v>
                </c:pt>
                <c:pt idx="45">
                  <c:v>01/10/1998</c:v>
                </c:pt>
                <c:pt idx="46">
                  <c:v>01/11/1998</c:v>
                </c:pt>
                <c:pt idx="47">
                  <c:v>01/12/1998</c:v>
                </c:pt>
                <c:pt idx="48">
                  <c:v>01/01/1999</c:v>
                </c:pt>
                <c:pt idx="49">
                  <c:v>01/02/1999</c:v>
                </c:pt>
                <c:pt idx="50">
                  <c:v>01/03/1999</c:v>
                </c:pt>
                <c:pt idx="51">
                  <c:v>01/04/1999</c:v>
                </c:pt>
                <c:pt idx="52">
                  <c:v>01/05/1999</c:v>
                </c:pt>
                <c:pt idx="53">
                  <c:v>01/06/1999</c:v>
                </c:pt>
                <c:pt idx="54">
                  <c:v>01/07/1999</c:v>
                </c:pt>
                <c:pt idx="55">
                  <c:v>01/08/1999</c:v>
                </c:pt>
                <c:pt idx="56">
                  <c:v>01/09/1999</c:v>
                </c:pt>
                <c:pt idx="57">
                  <c:v>01/10/1999</c:v>
                </c:pt>
                <c:pt idx="58">
                  <c:v>01/11/1999</c:v>
                </c:pt>
                <c:pt idx="59">
                  <c:v>01/12/1999</c:v>
                </c:pt>
                <c:pt idx="60">
                  <c:v>01/01/2000</c:v>
                </c:pt>
                <c:pt idx="61">
                  <c:v>01/02/2000</c:v>
                </c:pt>
                <c:pt idx="62">
                  <c:v>01/03/2000</c:v>
                </c:pt>
                <c:pt idx="63">
                  <c:v>01/04/2000</c:v>
                </c:pt>
                <c:pt idx="64">
                  <c:v>01/05/2000</c:v>
                </c:pt>
                <c:pt idx="65">
                  <c:v>01/06/2000</c:v>
                </c:pt>
                <c:pt idx="66">
                  <c:v>01/07/2000</c:v>
                </c:pt>
                <c:pt idx="67">
                  <c:v>01/08/2000</c:v>
                </c:pt>
                <c:pt idx="68">
                  <c:v>01/09/2000</c:v>
                </c:pt>
                <c:pt idx="69">
                  <c:v>01/10/2000</c:v>
                </c:pt>
                <c:pt idx="70">
                  <c:v>01/11/2000</c:v>
                </c:pt>
                <c:pt idx="71">
                  <c:v>01/12/2000</c:v>
                </c:pt>
                <c:pt idx="72">
                  <c:v>01/01/2001</c:v>
                </c:pt>
                <c:pt idx="73">
                  <c:v>01/02/2001</c:v>
                </c:pt>
                <c:pt idx="74">
                  <c:v>01/03/2001</c:v>
                </c:pt>
                <c:pt idx="75">
                  <c:v>01/04/2001</c:v>
                </c:pt>
                <c:pt idx="76">
                  <c:v>01/05/2001</c:v>
                </c:pt>
                <c:pt idx="77">
                  <c:v>01/06/2001</c:v>
                </c:pt>
                <c:pt idx="78">
                  <c:v>01/07/2001</c:v>
                </c:pt>
                <c:pt idx="79">
                  <c:v>01/08/2001</c:v>
                </c:pt>
                <c:pt idx="80">
                  <c:v>01/09/2001</c:v>
                </c:pt>
                <c:pt idx="81">
                  <c:v>01/10/2001</c:v>
                </c:pt>
                <c:pt idx="82">
                  <c:v>01/11/2001</c:v>
                </c:pt>
                <c:pt idx="83">
                  <c:v>01/12/2001</c:v>
                </c:pt>
                <c:pt idx="84">
                  <c:v>01/01/2002</c:v>
                </c:pt>
                <c:pt idx="85">
                  <c:v>01/02/2002</c:v>
                </c:pt>
                <c:pt idx="86">
                  <c:v>01/03/2002</c:v>
                </c:pt>
                <c:pt idx="87">
                  <c:v>01/04/2002</c:v>
                </c:pt>
                <c:pt idx="88">
                  <c:v>01/05/2002</c:v>
                </c:pt>
                <c:pt idx="89">
                  <c:v>01/06/2002</c:v>
                </c:pt>
                <c:pt idx="90">
                  <c:v>01/07/2002</c:v>
                </c:pt>
                <c:pt idx="91">
                  <c:v>01/08/2002</c:v>
                </c:pt>
                <c:pt idx="92">
                  <c:v>01/09/2002</c:v>
                </c:pt>
                <c:pt idx="93">
                  <c:v>01/10/2002</c:v>
                </c:pt>
                <c:pt idx="94">
                  <c:v>01/11/2002</c:v>
                </c:pt>
                <c:pt idx="95">
                  <c:v>01/12/2002</c:v>
                </c:pt>
                <c:pt idx="96">
                  <c:v>01/01/2003</c:v>
                </c:pt>
                <c:pt idx="97">
                  <c:v>01/02/2003</c:v>
                </c:pt>
                <c:pt idx="98">
                  <c:v>01/03/2003</c:v>
                </c:pt>
                <c:pt idx="99">
                  <c:v>01/04/2003</c:v>
                </c:pt>
                <c:pt idx="100">
                  <c:v>01/05/2003</c:v>
                </c:pt>
                <c:pt idx="101">
                  <c:v>01/06/2003</c:v>
                </c:pt>
                <c:pt idx="102">
                  <c:v>01/07/2003</c:v>
                </c:pt>
                <c:pt idx="103">
                  <c:v>01/08/2003</c:v>
                </c:pt>
                <c:pt idx="104">
                  <c:v>01/09/2003</c:v>
                </c:pt>
                <c:pt idx="105">
                  <c:v>01/10/2003</c:v>
                </c:pt>
                <c:pt idx="106">
                  <c:v>01/11/2003</c:v>
                </c:pt>
                <c:pt idx="107">
                  <c:v>01/12/2003</c:v>
                </c:pt>
                <c:pt idx="108">
                  <c:v>01/01/2004</c:v>
                </c:pt>
                <c:pt idx="109">
                  <c:v>01/02/2004</c:v>
                </c:pt>
                <c:pt idx="110">
                  <c:v>01/03/2004</c:v>
                </c:pt>
                <c:pt idx="111">
                  <c:v>01/04/2004</c:v>
                </c:pt>
                <c:pt idx="112">
                  <c:v>01/05/2004</c:v>
                </c:pt>
                <c:pt idx="113">
                  <c:v>01/06/2004</c:v>
                </c:pt>
                <c:pt idx="114">
                  <c:v>01/07/2004</c:v>
                </c:pt>
                <c:pt idx="115">
                  <c:v>01/08/2004</c:v>
                </c:pt>
                <c:pt idx="116">
                  <c:v>01/09/2004</c:v>
                </c:pt>
                <c:pt idx="117">
                  <c:v>01/10/2004</c:v>
                </c:pt>
                <c:pt idx="118">
                  <c:v>01/11/2004</c:v>
                </c:pt>
                <c:pt idx="119">
                  <c:v>01/12/2004</c:v>
                </c:pt>
                <c:pt idx="120">
                  <c:v>01/01/2005</c:v>
                </c:pt>
                <c:pt idx="121">
                  <c:v>01/02/2005</c:v>
                </c:pt>
                <c:pt idx="122">
                  <c:v>01/03/2005</c:v>
                </c:pt>
                <c:pt idx="123">
                  <c:v>01/04/2005</c:v>
                </c:pt>
                <c:pt idx="124">
                  <c:v>01/05/2005</c:v>
                </c:pt>
                <c:pt idx="125">
                  <c:v>01/06/2005</c:v>
                </c:pt>
                <c:pt idx="126">
                  <c:v>01/07/2005</c:v>
                </c:pt>
                <c:pt idx="127">
                  <c:v>01/08/2005</c:v>
                </c:pt>
                <c:pt idx="128">
                  <c:v>01/09/2005</c:v>
                </c:pt>
                <c:pt idx="129">
                  <c:v>01/10/2005</c:v>
                </c:pt>
                <c:pt idx="130">
                  <c:v>01/11/2005</c:v>
                </c:pt>
                <c:pt idx="131">
                  <c:v>01/12/2005</c:v>
                </c:pt>
                <c:pt idx="132">
                  <c:v>01/01/2006</c:v>
                </c:pt>
                <c:pt idx="133">
                  <c:v>01/02/2006</c:v>
                </c:pt>
                <c:pt idx="134">
                  <c:v>01/03/2006</c:v>
                </c:pt>
                <c:pt idx="135">
                  <c:v>01/04/2006</c:v>
                </c:pt>
                <c:pt idx="136">
                  <c:v>01/05/2006</c:v>
                </c:pt>
                <c:pt idx="137">
                  <c:v>01/06/2006</c:v>
                </c:pt>
                <c:pt idx="138">
                  <c:v>01/07/2006</c:v>
                </c:pt>
                <c:pt idx="139">
                  <c:v>01/08/2006</c:v>
                </c:pt>
                <c:pt idx="140">
                  <c:v>01/09/2006</c:v>
                </c:pt>
                <c:pt idx="141">
                  <c:v>01/10/2006</c:v>
                </c:pt>
                <c:pt idx="142">
                  <c:v>01/11/2006</c:v>
                </c:pt>
                <c:pt idx="143">
                  <c:v>01/12/2006</c:v>
                </c:pt>
                <c:pt idx="144">
                  <c:v>01/01/2007</c:v>
                </c:pt>
                <c:pt idx="145">
                  <c:v>01/02/2007</c:v>
                </c:pt>
                <c:pt idx="146">
                  <c:v>01/03/2007</c:v>
                </c:pt>
                <c:pt idx="147">
                  <c:v>01/04/2007</c:v>
                </c:pt>
                <c:pt idx="148">
                  <c:v>01/05/2007</c:v>
                </c:pt>
                <c:pt idx="149">
                  <c:v>01/06/2007</c:v>
                </c:pt>
                <c:pt idx="150">
                  <c:v>01/07/2007</c:v>
                </c:pt>
                <c:pt idx="151">
                  <c:v>01/08/2007</c:v>
                </c:pt>
                <c:pt idx="152">
                  <c:v>01/09/2007</c:v>
                </c:pt>
                <c:pt idx="153">
                  <c:v>01/10/2007</c:v>
                </c:pt>
                <c:pt idx="154">
                  <c:v>01/11/2007</c:v>
                </c:pt>
                <c:pt idx="155">
                  <c:v>01/12/2007</c:v>
                </c:pt>
                <c:pt idx="156">
                  <c:v>01/01/2008</c:v>
                </c:pt>
                <c:pt idx="157">
                  <c:v>01/02/2008</c:v>
                </c:pt>
                <c:pt idx="158">
                  <c:v>01/03/2008</c:v>
                </c:pt>
                <c:pt idx="159">
                  <c:v>01/04/2008</c:v>
                </c:pt>
                <c:pt idx="160">
                  <c:v>01/05/2008</c:v>
                </c:pt>
                <c:pt idx="161">
                  <c:v>01/06/2008</c:v>
                </c:pt>
                <c:pt idx="162">
                  <c:v>01/07/2008</c:v>
                </c:pt>
                <c:pt idx="163">
                  <c:v>01/08/2008</c:v>
                </c:pt>
                <c:pt idx="164">
                  <c:v>01/09/2008</c:v>
                </c:pt>
                <c:pt idx="165">
                  <c:v>01/10/2008</c:v>
                </c:pt>
                <c:pt idx="166">
                  <c:v>01/11/2008</c:v>
                </c:pt>
                <c:pt idx="167">
                  <c:v>01/12/2008</c:v>
                </c:pt>
                <c:pt idx="168">
                  <c:v>01/01/2009</c:v>
                </c:pt>
                <c:pt idx="169">
                  <c:v>01/02/2009</c:v>
                </c:pt>
                <c:pt idx="170">
                  <c:v>01/03/2009</c:v>
                </c:pt>
                <c:pt idx="171">
                  <c:v>01/04/2009</c:v>
                </c:pt>
                <c:pt idx="172">
                  <c:v>01/05/2009</c:v>
                </c:pt>
                <c:pt idx="173">
                  <c:v>01/06/2009</c:v>
                </c:pt>
                <c:pt idx="174">
                  <c:v>01/07/2009</c:v>
                </c:pt>
                <c:pt idx="175">
                  <c:v>01/08/2009</c:v>
                </c:pt>
                <c:pt idx="176">
                  <c:v>01/09/2009</c:v>
                </c:pt>
                <c:pt idx="177">
                  <c:v>01/10/2009</c:v>
                </c:pt>
                <c:pt idx="178">
                  <c:v>01/11/2009</c:v>
                </c:pt>
                <c:pt idx="179">
                  <c:v>01/12/2009</c:v>
                </c:pt>
                <c:pt idx="180">
                  <c:v>01/01/2010</c:v>
                </c:pt>
                <c:pt idx="181">
                  <c:v>01/02/2010</c:v>
                </c:pt>
                <c:pt idx="182">
                  <c:v>01/03/2010</c:v>
                </c:pt>
                <c:pt idx="183">
                  <c:v>01/04/2010</c:v>
                </c:pt>
                <c:pt idx="184">
                  <c:v>01/05/2010</c:v>
                </c:pt>
                <c:pt idx="185">
                  <c:v>01/06/2010</c:v>
                </c:pt>
                <c:pt idx="186">
                  <c:v>01/07/2010</c:v>
                </c:pt>
                <c:pt idx="187">
                  <c:v>01/08/2010</c:v>
                </c:pt>
                <c:pt idx="188">
                  <c:v>01/09/2010</c:v>
                </c:pt>
                <c:pt idx="189">
                  <c:v>01/10/2010</c:v>
                </c:pt>
                <c:pt idx="190">
                  <c:v>01/11/2010</c:v>
                </c:pt>
                <c:pt idx="191">
                  <c:v>01/12/2010</c:v>
                </c:pt>
                <c:pt idx="192">
                  <c:v>01/01/2011</c:v>
                </c:pt>
                <c:pt idx="193">
                  <c:v>01/02/2011</c:v>
                </c:pt>
                <c:pt idx="194">
                  <c:v>01/03/2011</c:v>
                </c:pt>
                <c:pt idx="195">
                  <c:v>01/04/2011</c:v>
                </c:pt>
                <c:pt idx="196">
                  <c:v>01/05/2011</c:v>
                </c:pt>
                <c:pt idx="197">
                  <c:v>01/06/2011</c:v>
                </c:pt>
                <c:pt idx="198">
                  <c:v>01/07/2011</c:v>
                </c:pt>
                <c:pt idx="199">
                  <c:v>01/08/2011</c:v>
                </c:pt>
                <c:pt idx="200">
                  <c:v>01/09/2011</c:v>
                </c:pt>
                <c:pt idx="201">
                  <c:v>01/10/2011</c:v>
                </c:pt>
                <c:pt idx="202">
                  <c:v>01/11/2011</c:v>
                </c:pt>
                <c:pt idx="203">
                  <c:v>01/12/2011</c:v>
                </c:pt>
                <c:pt idx="204">
                  <c:v>01/01/2012</c:v>
                </c:pt>
                <c:pt idx="205">
                  <c:v>01/02/2012</c:v>
                </c:pt>
                <c:pt idx="206">
                  <c:v>01/03/2012</c:v>
                </c:pt>
                <c:pt idx="207">
                  <c:v>01/04/2012</c:v>
                </c:pt>
                <c:pt idx="208">
                  <c:v>01/05/2012</c:v>
                </c:pt>
                <c:pt idx="209">
                  <c:v>01/06/2012</c:v>
                </c:pt>
                <c:pt idx="210">
                  <c:v>01/07/2012</c:v>
                </c:pt>
                <c:pt idx="211">
                  <c:v>01/08/2012</c:v>
                </c:pt>
                <c:pt idx="212">
                  <c:v>01/09/2012</c:v>
                </c:pt>
                <c:pt idx="213">
                  <c:v>01/10/2012</c:v>
                </c:pt>
                <c:pt idx="214">
                  <c:v>01/11/2012</c:v>
                </c:pt>
                <c:pt idx="215">
                  <c:v>01/12/2012</c:v>
                </c:pt>
                <c:pt idx="216">
                  <c:v>01/01/2013</c:v>
                </c:pt>
                <c:pt idx="217">
                  <c:v>01/02/2013</c:v>
                </c:pt>
                <c:pt idx="218">
                  <c:v>01/03/2013</c:v>
                </c:pt>
                <c:pt idx="219">
                  <c:v>01/04/2013</c:v>
                </c:pt>
                <c:pt idx="220">
                  <c:v>01/05/2013</c:v>
                </c:pt>
                <c:pt idx="221">
                  <c:v>01/06/2013</c:v>
                </c:pt>
                <c:pt idx="222">
                  <c:v>01/07/2013</c:v>
                </c:pt>
                <c:pt idx="223">
                  <c:v>01/08/2013</c:v>
                </c:pt>
                <c:pt idx="224">
                  <c:v>01/09/2013</c:v>
                </c:pt>
                <c:pt idx="225">
                  <c:v>01/10/2013</c:v>
                </c:pt>
                <c:pt idx="226">
                  <c:v>01/11/2013</c:v>
                </c:pt>
                <c:pt idx="227">
                  <c:v>01/12/2013</c:v>
                </c:pt>
                <c:pt idx="228">
                  <c:v>01/01/2014</c:v>
                </c:pt>
                <c:pt idx="229">
                  <c:v>01/02/2014</c:v>
                </c:pt>
                <c:pt idx="230">
                  <c:v>01/03/2014</c:v>
                </c:pt>
                <c:pt idx="231">
                  <c:v>01/04/2014</c:v>
                </c:pt>
                <c:pt idx="232">
                  <c:v>01/05/2014</c:v>
                </c:pt>
                <c:pt idx="233">
                  <c:v>01/06/2014</c:v>
                </c:pt>
                <c:pt idx="234">
                  <c:v>01/07/2014</c:v>
                </c:pt>
                <c:pt idx="235">
                  <c:v>01/08/2014</c:v>
                </c:pt>
                <c:pt idx="236">
                  <c:v>01/09/2014</c:v>
                </c:pt>
                <c:pt idx="237">
                  <c:v>01/10/2014</c:v>
                </c:pt>
                <c:pt idx="238">
                  <c:v>01/11/2014</c:v>
                </c:pt>
                <c:pt idx="239">
                  <c:v>01/12/2014</c:v>
                </c:pt>
                <c:pt idx="240">
                  <c:v>01/01/2015</c:v>
                </c:pt>
                <c:pt idx="241">
                  <c:v>01/02/2015</c:v>
                </c:pt>
                <c:pt idx="242">
                  <c:v>01/03/2015</c:v>
                </c:pt>
                <c:pt idx="243">
                  <c:v>01/04/2015</c:v>
                </c:pt>
                <c:pt idx="244">
                  <c:v>01/05/2015</c:v>
                </c:pt>
                <c:pt idx="245">
                  <c:v>01/06/2015</c:v>
                </c:pt>
                <c:pt idx="246">
                  <c:v>01/07/2015</c:v>
                </c:pt>
                <c:pt idx="247">
                  <c:v>01/08/2015</c:v>
                </c:pt>
                <c:pt idx="248">
                  <c:v>01/09/2015</c:v>
                </c:pt>
                <c:pt idx="249">
                  <c:v>01/10/2015</c:v>
                </c:pt>
                <c:pt idx="250">
                  <c:v>01/11/2015</c:v>
                </c:pt>
                <c:pt idx="251">
                  <c:v>01/12/2015</c:v>
                </c:pt>
                <c:pt idx="252">
                  <c:v>01/01/2016</c:v>
                </c:pt>
                <c:pt idx="253">
                  <c:v>01/02/2016</c:v>
                </c:pt>
                <c:pt idx="254">
                  <c:v>01/03/2016</c:v>
                </c:pt>
                <c:pt idx="255">
                  <c:v>01/04/2016</c:v>
                </c:pt>
                <c:pt idx="256">
                  <c:v>01/05/2016</c:v>
                </c:pt>
                <c:pt idx="257">
                  <c:v>01/06/2016</c:v>
                </c:pt>
                <c:pt idx="258">
                  <c:v>01/07/2016</c:v>
                </c:pt>
                <c:pt idx="259">
                  <c:v>01/08/2016</c:v>
                </c:pt>
                <c:pt idx="260">
                  <c:v>01/09/2016</c:v>
                </c:pt>
                <c:pt idx="261">
                  <c:v>01/10/2016</c:v>
                </c:pt>
                <c:pt idx="262">
                  <c:v>01/11/2016</c:v>
                </c:pt>
                <c:pt idx="263">
                  <c:v>01/12/2016</c:v>
                </c:pt>
                <c:pt idx="264">
                  <c:v>01/01/2017</c:v>
                </c:pt>
                <c:pt idx="265">
                  <c:v>01/02/2017</c:v>
                </c:pt>
                <c:pt idx="266">
                  <c:v>01/03/2017</c:v>
                </c:pt>
                <c:pt idx="267">
                  <c:v>01/04/2017</c:v>
                </c:pt>
              </c:strCache>
            </c:strRef>
          </c:cat>
          <c:val>
            <c:numRef>
              <c:f>'19'!$B$46:$B$313</c:f>
              <c:numCache>
                <c:formatCode>"£"#,##0</c:formatCode>
                <c:ptCount val="268"/>
                <c:pt idx="0">
                  <c:v>50642</c:v>
                </c:pt>
                <c:pt idx="1">
                  <c:v>50165</c:v>
                </c:pt>
                <c:pt idx="2">
                  <c:v>50263</c:v>
                </c:pt>
                <c:pt idx="3">
                  <c:v>49897</c:v>
                </c:pt>
                <c:pt idx="4">
                  <c:v>49320</c:v>
                </c:pt>
                <c:pt idx="5">
                  <c:v>48812</c:v>
                </c:pt>
                <c:pt idx="6">
                  <c:v>49184</c:v>
                </c:pt>
                <c:pt idx="7">
                  <c:v>50163</c:v>
                </c:pt>
                <c:pt idx="8">
                  <c:v>49790</c:v>
                </c:pt>
                <c:pt idx="9">
                  <c:v>49153</c:v>
                </c:pt>
                <c:pt idx="10">
                  <c:v>49051</c:v>
                </c:pt>
                <c:pt idx="11">
                  <c:v>49155</c:v>
                </c:pt>
                <c:pt idx="12">
                  <c:v>49098</c:v>
                </c:pt>
                <c:pt idx="13">
                  <c:v>47794</c:v>
                </c:pt>
                <c:pt idx="14">
                  <c:v>47938</c:v>
                </c:pt>
                <c:pt idx="15">
                  <c:v>48747</c:v>
                </c:pt>
                <c:pt idx="16">
                  <c:v>49430</c:v>
                </c:pt>
                <c:pt idx="17">
                  <c:v>50260</c:v>
                </c:pt>
                <c:pt idx="18">
                  <c:v>50206</c:v>
                </c:pt>
                <c:pt idx="19">
                  <c:v>51119</c:v>
                </c:pt>
                <c:pt idx="20">
                  <c:v>50969</c:v>
                </c:pt>
                <c:pt idx="21">
                  <c:v>50977</c:v>
                </c:pt>
                <c:pt idx="22">
                  <c:v>51047</c:v>
                </c:pt>
                <c:pt idx="23">
                  <c:v>52358</c:v>
                </c:pt>
                <c:pt idx="24">
                  <c:v>52757</c:v>
                </c:pt>
                <c:pt idx="25">
                  <c:v>52679</c:v>
                </c:pt>
                <c:pt idx="26">
                  <c:v>52999</c:v>
                </c:pt>
                <c:pt idx="27">
                  <c:v>54137</c:v>
                </c:pt>
                <c:pt idx="28">
                  <c:v>56224</c:v>
                </c:pt>
                <c:pt idx="29">
                  <c:v>56919</c:v>
                </c:pt>
                <c:pt idx="30">
                  <c:v>57923</c:v>
                </c:pt>
                <c:pt idx="31">
                  <c:v>58903</c:v>
                </c:pt>
                <c:pt idx="32">
                  <c:v>59943</c:v>
                </c:pt>
                <c:pt idx="33">
                  <c:v>61086</c:v>
                </c:pt>
                <c:pt idx="34">
                  <c:v>61786</c:v>
                </c:pt>
                <c:pt idx="35">
                  <c:v>62264</c:v>
                </c:pt>
                <c:pt idx="36">
                  <c:v>62913</c:v>
                </c:pt>
                <c:pt idx="37">
                  <c:v>63188</c:v>
                </c:pt>
                <c:pt idx="38">
                  <c:v>63847</c:v>
                </c:pt>
                <c:pt idx="39">
                  <c:v>64427</c:v>
                </c:pt>
                <c:pt idx="40">
                  <c:v>64685</c:v>
                </c:pt>
                <c:pt idx="41">
                  <c:v>65578</c:v>
                </c:pt>
                <c:pt idx="42">
                  <c:v>65237</c:v>
                </c:pt>
                <c:pt idx="43">
                  <c:v>66901</c:v>
                </c:pt>
                <c:pt idx="44">
                  <c:v>67321</c:v>
                </c:pt>
                <c:pt idx="45">
                  <c:v>68453</c:v>
                </c:pt>
                <c:pt idx="46">
                  <c:v>67092</c:v>
                </c:pt>
                <c:pt idx="47">
                  <c:v>66919</c:v>
                </c:pt>
                <c:pt idx="48">
                  <c:v>66142</c:v>
                </c:pt>
                <c:pt idx="49">
                  <c:v>67401</c:v>
                </c:pt>
                <c:pt idx="50">
                  <c:v>67696</c:v>
                </c:pt>
                <c:pt idx="51">
                  <c:v>69146</c:v>
                </c:pt>
                <c:pt idx="52">
                  <c:v>69573</c:v>
                </c:pt>
                <c:pt idx="53">
                  <c:v>70847</c:v>
                </c:pt>
                <c:pt idx="54">
                  <c:v>71337</c:v>
                </c:pt>
                <c:pt idx="55">
                  <c:v>72740</c:v>
                </c:pt>
                <c:pt idx="56">
                  <c:v>74733</c:v>
                </c:pt>
                <c:pt idx="57">
                  <c:v>77819</c:v>
                </c:pt>
                <c:pt idx="58">
                  <c:v>80030</c:v>
                </c:pt>
                <c:pt idx="59">
                  <c:v>81851</c:v>
                </c:pt>
                <c:pt idx="60">
                  <c:v>82333</c:v>
                </c:pt>
                <c:pt idx="61">
                  <c:v>84080</c:v>
                </c:pt>
                <c:pt idx="62">
                  <c:v>85021</c:v>
                </c:pt>
                <c:pt idx="63">
                  <c:v>87606</c:v>
                </c:pt>
                <c:pt idx="64">
                  <c:v>88877</c:v>
                </c:pt>
                <c:pt idx="65">
                  <c:v>91781</c:v>
                </c:pt>
                <c:pt idx="66">
                  <c:v>93614</c:v>
                </c:pt>
                <c:pt idx="67">
                  <c:v>94088</c:v>
                </c:pt>
                <c:pt idx="68">
                  <c:v>93093</c:v>
                </c:pt>
                <c:pt idx="69">
                  <c:v>92301</c:v>
                </c:pt>
                <c:pt idx="70">
                  <c:v>93189</c:v>
                </c:pt>
                <c:pt idx="71">
                  <c:v>93947</c:v>
                </c:pt>
                <c:pt idx="72">
                  <c:v>94235</c:v>
                </c:pt>
                <c:pt idx="73">
                  <c:v>93436</c:v>
                </c:pt>
                <c:pt idx="74">
                  <c:v>94439</c:v>
                </c:pt>
                <c:pt idx="75">
                  <c:v>94956</c:v>
                </c:pt>
                <c:pt idx="76">
                  <c:v>97436</c:v>
                </c:pt>
                <c:pt idx="77">
                  <c:v>98769</c:v>
                </c:pt>
                <c:pt idx="78">
                  <c:v>101632</c:v>
                </c:pt>
                <c:pt idx="79">
                  <c:v>103075</c:v>
                </c:pt>
                <c:pt idx="80">
                  <c:v>104979</c:v>
                </c:pt>
                <c:pt idx="81">
                  <c:v>105201</c:v>
                </c:pt>
                <c:pt idx="82">
                  <c:v>107058</c:v>
                </c:pt>
                <c:pt idx="83">
                  <c:v>107519</c:v>
                </c:pt>
                <c:pt idx="84">
                  <c:v>111495</c:v>
                </c:pt>
                <c:pt idx="85">
                  <c:v>110896</c:v>
                </c:pt>
                <c:pt idx="86">
                  <c:v>113731</c:v>
                </c:pt>
                <c:pt idx="87">
                  <c:v>112776</c:v>
                </c:pt>
                <c:pt idx="88">
                  <c:v>117141</c:v>
                </c:pt>
                <c:pt idx="89">
                  <c:v>120218</c:v>
                </c:pt>
                <c:pt idx="90">
                  <c:v>124851</c:v>
                </c:pt>
                <c:pt idx="91">
                  <c:v>126999</c:v>
                </c:pt>
                <c:pt idx="92">
                  <c:v>130343</c:v>
                </c:pt>
                <c:pt idx="93">
                  <c:v>134240</c:v>
                </c:pt>
                <c:pt idx="94">
                  <c:v>139878</c:v>
                </c:pt>
                <c:pt idx="95">
                  <c:v>142471</c:v>
                </c:pt>
                <c:pt idx="96">
                  <c:v>146296</c:v>
                </c:pt>
                <c:pt idx="97">
                  <c:v>146410</c:v>
                </c:pt>
                <c:pt idx="98">
                  <c:v>148936</c:v>
                </c:pt>
                <c:pt idx="99">
                  <c:v>149469</c:v>
                </c:pt>
                <c:pt idx="100">
                  <c:v>152201</c:v>
                </c:pt>
                <c:pt idx="101">
                  <c:v>155377</c:v>
                </c:pt>
                <c:pt idx="102">
                  <c:v>157094</c:v>
                </c:pt>
                <c:pt idx="103">
                  <c:v>157725</c:v>
                </c:pt>
                <c:pt idx="104">
                  <c:v>156095</c:v>
                </c:pt>
                <c:pt idx="105">
                  <c:v>155210</c:v>
                </c:pt>
                <c:pt idx="106">
                  <c:v>155974</c:v>
                </c:pt>
                <c:pt idx="107">
                  <c:v>157808</c:v>
                </c:pt>
                <c:pt idx="108">
                  <c:v>160463</c:v>
                </c:pt>
                <c:pt idx="109">
                  <c:v>162323</c:v>
                </c:pt>
                <c:pt idx="110">
                  <c:v>163468</c:v>
                </c:pt>
                <c:pt idx="111">
                  <c:v>165572</c:v>
                </c:pt>
                <c:pt idx="112">
                  <c:v>171031</c:v>
                </c:pt>
                <c:pt idx="113">
                  <c:v>174088</c:v>
                </c:pt>
                <c:pt idx="114">
                  <c:v>176549</c:v>
                </c:pt>
                <c:pt idx="115">
                  <c:v>175810</c:v>
                </c:pt>
                <c:pt idx="116">
                  <c:v>179079</c:v>
                </c:pt>
                <c:pt idx="117">
                  <c:v>179760</c:v>
                </c:pt>
                <c:pt idx="118">
                  <c:v>181719</c:v>
                </c:pt>
                <c:pt idx="119">
                  <c:v>179130</c:v>
                </c:pt>
                <c:pt idx="120">
                  <c:v>178521</c:v>
                </c:pt>
                <c:pt idx="121">
                  <c:v>177816</c:v>
                </c:pt>
                <c:pt idx="122">
                  <c:v>178414</c:v>
                </c:pt>
                <c:pt idx="123">
                  <c:v>178375</c:v>
                </c:pt>
                <c:pt idx="124">
                  <c:v>177044</c:v>
                </c:pt>
                <c:pt idx="125">
                  <c:v>175193</c:v>
                </c:pt>
                <c:pt idx="126">
                  <c:v>176232</c:v>
                </c:pt>
                <c:pt idx="127">
                  <c:v>175402</c:v>
                </c:pt>
                <c:pt idx="128">
                  <c:v>174922</c:v>
                </c:pt>
                <c:pt idx="129">
                  <c:v>173218</c:v>
                </c:pt>
                <c:pt idx="130">
                  <c:v>177264</c:v>
                </c:pt>
                <c:pt idx="131">
                  <c:v>179516</c:v>
                </c:pt>
                <c:pt idx="132">
                  <c:v>180517</c:v>
                </c:pt>
                <c:pt idx="133">
                  <c:v>177364</c:v>
                </c:pt>
                <c:pt idx="134">
                  <c:v>177648</c:v>
                </c:pt>
                <c:pt idx="135">
                  <c:v>177307</c:v>
                </c:pt>
                <c:pt idx="136">
                  <c:v>181751</c:v>
                </c:pt>
                <c:pt idx="137">
                  <c:v>181388</c:v>
                </c:pt>
                <c:pt idx="138">
                  <c:v>184193</c:v>
                </c:pt>
                <c:pt idx="139">
                  <c:v>181924</c:v>
                </c:pt>
                <c:pt idx="140">
                  <c:v>184772</c:v>
                </c:pt>
                <c:pt idx="141">
                  <c:v>187082</c:v>
                </c:pt>
                <c:pt idx="142">
                  <c:v>191005</c:v>
                </c:pt>
                <c:pt idx="143">
                  <c:v>193657</c:v>
                </c:pt>
                <c:pt idx="144">
                  <c:v>192852</c:v>
                </c:pt>
                <c:pt idx="145">
                  <c:v>191707</c:v>
                </c:pt>
                <c:pt idx="146">
                  <c:v>193990</c:v>
                </c:pt>
                <c:pt idx="147">
                  <c:v>195900</c:v>
                </c:pt>
                <c:pt idx="148">
                  <c:v>197988</c:v>
                </c:pt>
                <c:pt idx="149">
                  <c:v>198395</c:v>
                </c:pt>
                <c:pt idx="150">
                  <c:v>199945</c:v>
                </c:pt>
                <c:pt idx="151">
                  <c:v>202481</c:v>
                </c:pt>
                <c:pt idx="152">
                  <c:v>203540</c:v>
                </c:pt>
                <c:pt idx="153">
                  <c:v>204666</c:v>
                </c:pt>
                <c:pt idx="154">
                  <c:v>205646</c:v>
                </c:pt>
                <c:pt idx="155">
                  <c:v>206227</c:v>
                </c:pt>
                <c:pt idx="156">
                  <c:v>205404</c:v>
                </c:pt>
                <c:pt idx="157">
                  <c:v>201602</c:v>
                </c:pt>
                <c:pt idx="158">
                  <c:v>199511</c:v>
                </c:pt>
                <c:pt idx="159">
                  <c:v>197606</c:v>
                </c:pt>
                <c:pt idx="160">
                  <c:v>197175</c:v>
                </c:pt>
                <c:pt idx="161">
                  <c:v>196145</c:v>
                </c:pt>
                <c:pt idx="162">
                  <c:v>192572</c:v>
                </c:pt>
                <c:pt idx="163">
                  <c:v>189763</c:v>
                </c:pt>
                <c:pt idx="164">
                  <c:v>185406</c:v>
                </c:pt>
                <c:pt idx="165">
                  <c:v>183693</c:v>
                </c:pt>
                <c:pt idx="166">
                  <c:v>179844</c:v>
                </c:pt>
                <c:pt idx="167">
                  <c:v>178156</c:v>
                </c:pt>
                <c:pt idx="168">
                  <c:v>173235</c:v>
                </c:pt>
                <c:pt idx="169">
                  <c:v>168675</c:v>
                </c:pt>
                <c:pt idx="170">
                  <c:v>163937</c:v>
                </c:pt>
                <c:pt idx="171">
                  <c:v>166300</c:v>
                </c:pt>
                <c:pt idx="172">
                  <c:v>169951</c:v>
                </c:pt>
                <c:pt idx="173">
                  <c:v>175249</c:v>
                </c:pt>
                <c:pt idx="174">
                  <c:v>174481</c:v>
                </c:pt>
                <c:pt idx="175">
                  <c:v>173314</c:v>
                </c:pt>
                <c:pt idx="176">
                  <c:v>170690</c:v>
                </c:pt>
                <c:pt idx="177">
                  <c:v>173804</c:v>
                </c:pt>
                <c:pt idx="178">
                  <c:v>176475</c:v>
                </c:pt>
                <c:pt idx="179">
                  <c:v>178065</c:v>
                </c:pt>
                <c:pt idx="180">
                  <c:v>178138</c:v>
                </c:pt>
                <c:pt idx="181">
                  <c:v>179398</c:v>
                </c:pt>
                <c:pt idx="182">
                  <c:v>179011</c:v>
                </c:pt>
                <c:pt idx="183">
                  <c:v>181547</c:v>
                </c:pt>
                <c:pt idx="184">
                  <c:v>183720</c:v>
                </c:pt>
                <c:pt idx="185">
                  <c:v>184896</c:v>
                </c:pt>
                <c:pt idx="186">
                  <c:v>185283</c:v>
                </c:pt>
                <c:pt idx="187">
                  <c:v>184443</c:v>
                </c:pt>
                <c:pt idx="188">
                  <c:v>186642</c:v>
                </c:pt>
                <c:pt idx="189">
                  <c:v>186658</c:v>
                </c:pt>
                <c:pt idx="190">
                  <c:v>184926</c:v>
                </c:pt>
                <c:pt idx="191">
                  <c:v>183318</c:v>
                </c:pt>
                <c:pt idx="192">
                  <c:v>183327</c:v>
                </c:pt>
                <c:pt idx="193">
                  <c:v>183206</c:v>
                </c:pt>
                <c:pt idx="194">
                  <c:v>183993</c:v>
                </c:pt>
                <c:pt idx="195">
                  <c:v>183814</c:v>
                </c:pt>
                <c:pt idx="196">
                  <c:v>182578</c:v>
                </c:pt>
                <c:pt idx="197">
                  <c:v>182546</c:v>
                </c:pt>
                <c:pt idx="198">
                  <c:v>180122</c:v>
                </c:pt>
                <c:pt idx="199">
                  <c:v>181903</c:v>
                </c:pt>
                <c:pt idx="200">
                  <c:v>181243</c:v>
                </c:pt>
                <c:pt idx="201">
                  <c:v>179017</c:v>
                </c:pt>
                <c:pt idx="202">
                  <c:v>180421</c:v>
                </c:pt>
                <c:pt idx="203">
                  <c:v>181606</c:v>
                </c:pt>
                <c:pt idx="204">
                  <c:v>184386</c:v>
                </c:pt>
                <c:pt idx="205">
                  <c:v>181506</c:v>
                </c:pt>
                <c:pt idx="206">
                  <c:v>180189</c:v>
                </c:pt>
                <c:pt idx="207">
                  <c:v>183010</c:v>
                </c:pt>
                <c:pt idx="208">
                  <c:v>185355</c:v>
                </c:pt>
                <c:pt idx="209">
                  <c:v>187632</c:v>
                </c:pt>
                <c:pt idx="210">
                  <c:v>186714</c:v>
                </c:pt>
                <c:pt idx="211">
                  <c:v>186006</c:v>
                </c:pt>
                <c:pt idx="212">
                  <c:v>182925</c:v>
                </c:pt>
                <c:pt idx="213">
                  <c:v>182944</c:v>
                </c:pt>
                <c:pt idx="214">
                  <c:v>183277</c:v>
                </c:pt>
                <c:pt idx="215">
                  <c:v>181638</c:v>
                </c:pt>
                <c:pt idx="216">
                  <c:v>178049</c:v>
                </c:pt>
                <c:pt idx="217">
                  <c:v>177241</c:v>
                </c:pt>
                <c:pt idx="218">
                  <c:v>183875</c:v>
                </c:pt>
                <c:pt idx="219">
                  <c:v>185839</c:v>
                </c:pt>
                <c:pt idx="220">
                  <c:v>188111</c:v>
                </c:pt>
                <c:pt idx="221">
                  <c:v>186669</c:v>
                </c:pt>
                <c:pt idx="222">
                  <c:v>188102</c:v>
                </c:pt>
                <c:pt idx="223">
                  <c:v>188028</c:v>
                </c:pt>
                <c:pt idx="224">
                  <c:v>186975</c:v>
                </c:pt>
                <c:pt idx="225">
                  <c:v>189285</c:v>
                </c:pt>
                <c:pt idx="226">
                  <c:v>189643</c:v>
                </c:pt>
                <c:pt idx="227">
                  <c:v>192738</c:v>
                </c:pt>
                <c:pt idx="228">
                  <c:v>191219</c:v>
                </c:pt>
                <c:pt idx="229">
                  <c:v>191990</c:v>
                </c:pt>
                <c:pt idx="230">
                  <c:v>190929</c:v>
                </c:pt>
                <c:pt idx="231">
                  <c:v>193241</c:v>
                </c:pt>
                <c:pt idx="232">
                  <c:v>196270</c:v>
                </c:pt>
                <c:pt idx="233">
                  <c:v>202024</c:v>
                </c:pt>
                <c:pt idx="234">
                  <c:v>201867</c:v>
                </c:pt>
                <c:pt idx="235">
                  <c:v>203103</c:v>
                </c:pt>
                <c:pt idx="236">
                  <c:v>199736</c:v>
                </c:pt>
                <c:pt idx="237">
                  <c:v>202041</c:v>
                </c:pt>
                <c:pt idx="238">
                  <c:v>203248</c:v>
                </c:pt>
                <c:pt idx="239">
                  <c:v>206777</c:v>
                </c:pt>
                <c:pt idx="240">
                  <c:v>210561</c:v>
                </c:pt>
                <c:pt idx="241">
                  <c:v>209472</c:v>
                </c:pt>
                <c:pt idx="242">
                  <c:v>210053</c:v>
                </c:pt>
                <c:pt idx="243">
                  <c:v>208298</c:v>
                </c:pt>
                <c:pt idx="244">
                  <c:v>211674</c:v>
                </c:pt>
                <c:pt idx="245">
                  <c:v>212984</c:v>
                </c:pt>
                <c:pt idx="246">
                  <c:v>214755</c:v>
                </c:pt>
                <c:pt idx="247">
                  <c:v>217166</c:v>
                </c:pt>
                <c:pt idx="248">
                  <c:v>216883</c:v>
                </c:pt>
                <c:pt idx="249">
                  <c:v>217525</c:v>
                </c:pt>
                <c:pt idx="250">
                  <c:v>217098</c:v>
                </c:pt>
                <c:pt idx="251">
                  <c:v>219350</c:v>
                </c:pt>
                <c:pt idx="252">
                  <c:v>220098</c:v>
                </c:pt>
                <c:pt idx="253">
                  <c:v>218015</c:v>
                </c:pt>
                <c:pt idx="254">
                  <c:v>216808</c:v>
                </c:pt>
                <c:pt idx="255">
                  <c:v>220683</c:v>
                </c:pt>
                <c:pt idx="256">
                  <c:v>226724</c:v>
                </c:pt>
                <c:pt idx="257">
                  <c:v>230694</c:v>
                </c:pt>
                <c:pt idx="258">
                  <c:v>229996</c:v>
                </c:pt>
                <c:pt idx="259">
                  <c:v>228805</c:v>
                </c:pt>
                <c:pt idx="260">
                  <c:v>229271</c:v>
                </c:pt>
                <c:pt idx="261">
                  <c:v>229638</c:v>
                </c:pt>
                <c:pt idx="262">
                  <c:v>230312</c:v>
                </c:pt>
                <c:pt idx="263">
                  <c:v>230413</c:v>
                </c:pt>
                <c:pt idx="264">
                  <c:v>232805</c:v>
                </c:pt>
                <c:pt idx="265">
                  <c:v>235612</c:v>
                </c:pt>
                <c:pt idx="266">
                  <c:v>235777</c:v>
                </c:pt>
                <c:pt idx="267">
                  <c:v>238843</c:v>
                </c:pt>
              </c:numCache>
            </c:numRef>
          </c:val>
          <c:smooth val="0"/>
        </c:ser>
        <c:ser>
          <c:idx val="1"/>
          <c:order val="1"/>
          <c:tx>
            <c:strRef>
              <c:f>'19'!$C$44:$C$45</c:f>
              <c:strCache>
                <c:ptCount val="1"/>
                <c:pt idx="0">
                  <c:v>Dorset</c:v>
                </c:pt>
              </c:strCache>
            </c:strRef>
          </c:tx>
          <c:spPr>
            <a:ln w="3175"/>
          </c:spPr>
          <c:marker>
            <c:symbol val="none"/>
          </c:marker>
          <c:cat>
            <c:strRef>
              <c:f>'19'!$A$46:$A$313</c:f>
              <c:strCache>
                <c:ptCount val="268"/>
                <c:pt idx="0">
                  <c:v>01/01/1995</c:v>
                </c:pt>
                <c:pt idx="1">
                  <c:v>01/02/1995</c:v>
                </c:pt>
                <c:pt idx="2">
                  <c:v>01/03/1995</c:v>
                </c:pt>
                <c:pt idx="3">
                  <c:v>01/04/1995</c:v>
                </c:pt>
                <c:pt idx="4">
                  <c:v>01/05/1995</c:v>
                </c:pt>
                <c:pt idx="5">
                  <c:v>01/06/1995</c:v>
                </c:pt>
                <c:pt idx="6">
                  <c:v>01/07/1995</c:v>
                </c:pt>
                <c:pt idx="7">
                  <c:v>01/08/1995</c:v>
                </c:pt>
                <c:pt idx="8">
                  <c:v>01/09/1995</c:v>
                </c:pt>
                <c:pt idx="9">
                  <c:v>01/10/1995</c:v>
                </c:pt>
                <c:pt idx="10">
                  <c:v>01/11/1995</c:v>
                </c:pt>
                <c:pt idx="11">
                  <c:v>01/12/1995</c:v>
                </c:pt>
                <c:pt idx="12">
                  <c:v>01/01/1996</c:v>
                </c:pt>
                <c:pt idx="13">
                  <c:v>01/02/1996</c:v>
                </c:pt>
                <c:pt idx="14">
                  <c:v>01/03/1996</c:v>
                </c:pt>
                <c:pt idx="15">
                  <c:v>01/04/1996</c:v>
                </c:pt>
                <c:pt idx="16">
                  <c:v>01/05/1996</c:v>
                </c:pt>
                <c:pt idx="17">
                  <c:v>01/06/1996</c:v>
                </c:pt>
                <c:pt idx="18">
                  <c:v>01/07/1996</c:v>
                </c:pt>
                <c:pt idx="19">
                  <c:v>01/08/1996</c:v>
                </c:pt>
                <c:pt idx="20">
                  <c:v>01/09/1996</c:v>
                </c:pt>
                <c:pt idx="21">
                  <c:v>01/10/1996</c:v>
                </c:pt>
                <c:pt idx="22">
                  <c:v>01/11/1996</c:v>
                </c:pt>
                <c:pt idx="23">
                  <c:v>01/12/1996</c:v>
                </c:pt>
                <c:pt idx="24">
                  <c:v>01/01/1997</c:v>
                </c:pt>
                <c:pt idx="25">
                  <c:v>01/02/1997</c:v>
                </c:pt>
                <c:pt idx="26">
                  <c:v>01/03/1997</c:v>
                </c:pt>
                <c:pt idx="27">
                  <c:v>01/04/1997</c:v>
                </c:pt>
                <c:pt idx="28">
                  <c:v>01/05/1997</c:v>
                </c:pt>
                <c:pt idx="29">
                  <c:v>01/06/1997</c:v>
                </c:pt>
                <c:pt idx="30">
                  <c:v>01/07/1997</c:v>
                </c:pt>
                <c:pt idx="31">
                  <c:v>01/08/1997</c:v>
                </c:pt>
                <c:pt idx="32">
                  <c:v>01/09/1997</c:v>
                </c:pt>
                <c:pt idx="33">
                  <c:v>01/10/1997</c:v>
                </c:pt>
                <c:pt idx="34">
                  <c:v>01/11/1997</c:v>
                </c:pt>
                <c:pt idx="35">
                  <c:v>01/12/1997</c:v>
                </c:pt>
                <c:pt idx="36">
                  <c:v>01/01/1998</c:v>
                </c:pt>
                <c:pt idx="37">
                  <c:v>01/02/1998</c:v>
                </c:pt>
                <c:pt idx="38">
                  <c:v>01/03/1998</c:v>
                </c:pt>
                <c:pt idx="39">
                  <c:v>01/04/1998</c:v>
                </c:pt>
                <c:pt idx="40">
                  <c:v>01/05/1998</c:v>
                </c:pt>
                <c:pt idx="41">
                  <c:v>01/06/1998</c:v>
                </c:pt>
                <c:pt idx="42">
                  <c:v>01/07/1998</c:v>
                </c:pt>
                <c:pt idx="43">
                  <c:v>01/08/1998</c:v>
                </c:pt>
                <c:pt idx="44">
                  <c:v>01/09/1998</c:v>
                </c:pt>
                <c:pt idx="45">
                  <c:v>01/10/1998</c:v>
                </c:pt>
                <c:pt idx="46">
                  <c:v>01/11/1998</c:v>
                </c:pt>
                <c:pt idx="47">
                  <c:v>01/12/1998</c:v>
                </c:pt>
                <c:pt idx="48">
                  <c:v>01/01/1999</c:v>
                </c:pt>
                <c:pt idx="49">
                  <c:v>01/02/1999</c:v>
                </c:pt>
                <c:pt idx="50">
                  <c:v>01/03/1999</c:v>
                </c:pt>
                <c:pt idx="51">
                  <c:v>01/04/1999</c:v>
                </c:pt>
                <c:pt idx="52">
                  <c:v>01/05/1999</c:v>
                </c:pt>
                <c:pt idx="53">
                  <c:v>01/06/1999</c:v>
                </c:pt>
                <c:pt idx="54">
                  <c:v>01/07/1999</c:v>
                </c:pt>
                <c:pt idx="55">
                  <c:v>01/08/1999</c:v>
                </c:pt>
                <c:pt idx="56">
                  <c:v>01/09/1999</c:v>
                </c:pt>
                <c:pt idx="57">
                  <c:v>01/10/1999</c:v>
                </c:pt>
                <c:pt idx="58">
                  <c:v>01/11/1999</c:v>
                </c:pt>
                <c:pt idx="59">
                  <c:v>01/12/1999</c:v>
                </c:pt>
                <c:pt idx="60">
                  <c:v>01/01/2000</c:v>
                </c:pt>
                <c:pt idx="61">
                  <c:v>01/02/2000</c:v>
                </c:pt>
                <c:pt idx="62">
                  <c:v>01/03/2000</c:v>
                </c:pt>
                <c:pt idx="63">
                  <c:v>01/04/2000</c:v>
                </c:pt>
                <c:pt idx="64">
                  <c:v>01/05/2000</c:v>
                </c:pt>
                <c:pt idx="65">
                  <c:v>01/06/2000</c:v>
                </c:pt>
                <c:pt idx="66">
                  <c:v>01/07/2000</c:v>
                </c:pt>
                <c:pt idx="67">
                  <c:v>01/08/2000</c:v>
                </c:pt>
                <c:pt idx="68">
                  <c:v>01/09/2000</c:v>
                </c:pt>
                <c:pt idx="69">
                  <c:v>01/10/2000</c:v>
                </c:pt>
                <c:pt idx="70">
                  <c:v>01/11/2000</c:v>
                </c:pt>
                <c:pt idx="71">
                  <c:v>01/12/2000</c:v>
                </c:pt>
                <c:pt idx="72">
                  <c:v>01/01/2001</c:v>
                </c:pt>
                <c:pt idx="73">
                  <c:v>01/02/2001</c:v>
                </c:pt>
                <c:pt idx="74">
                  <c:v>01/03/2001</c:v>
                </c:pt>
                <c:pt idx="75">
                  <c:v>01/04/2001</c:v>
                </c:pt>
                <c:pt idx="76">
                  <c:v>01/05/2001</c:v>
                </c:pt>
                <c:pt idx="77">
                  <c:v>01/06/2001</c:v>
                </c:pt>
                <c:pt idx="78">
                  <c:v>01/07/2001</c:v>
                </c:pt>
                <c:pt idx="79">
                  <c:v>01/08/2001</c:v>
                </c:pt>
                <c:pt idx="80">
                  <c:v>01/09/2001</c:v>
                </c:pt>
                <c:pt idx="81">
                  <c:v>01/10/2001</c:v>
                </c:pt>
                <c:pt idx="82">
                  <c:v>01/11/2001</c:v>
                </c:pt>
                <c:pt idx="83">
                  <c:v>01/12/2001</c:v>
                </c:pt>
                <c:pt idx="84">
                  <c:v>01/01/2002</c:v>
                </c:pt>
                <c:pt idx="85">
                  <c:v>01/02/2002</c:v>
                </c:pt>
                <c:pt idx="86">
                  <c:v>01/03/2002</c:v>
                </c:pt>
                <c:pt idx="87">
                  <c:v>01/04/2002</c:v>
                </c:pt>
                <c:pt idx="88">
                  <c:v>01/05/2002</c:v>
                </c:pt>
                <c:pt idx="89">
                  <c:v>01/06/2002</c:v>
                </c:pt>
                <c:pt idx="90">
                  <c:v>01/07/2002</c:v>
                </c:pt>
                <c:pt idx="91">
                  <c:v>01/08/2002</c:v>
                </c:pt>
                <c:pt idx="92">
                  <c:v>01/09/2002</c:v>
                </c:pt>
                <c:pt idx="93">
                  <c:v>01/10/2002</c:v>
                </c:pt>
                <c:pt idx="94">
                  <c:v>01/11/2002</c:v>
                </c:pt>
                <c:pt idx="95">
                  <c:v>01/12/2002</c:v>
                </c:pt>
                <c:pt idx="96">
                  <c:v>01/01/2003</c:v>
                </c:pt>
                <c:pt idx="97">
                  <c:v>01/02/2003</c:v>
                </c:pt>
                <c:pt idx="98">
                  <c:v>01/03/2003</c:v>
                </c:pt>
                <c:pt idx="99">
                  <c:v>01/04/2003</c:v>
                </c:pt>
                <c:pt idx="100">
                  <c:v>01/05/2003</c:v>
                </c:pt>
                <c:pt idx="101">
                  <c:v>01/06/2003</c:v>
                </c:pt>
                <c:pt idx="102">
                  <c:v>01/07/2003</c:v>
                </c:pt>
                <c:pt idx="103">
                  <c:v>01/08/2003</c:v>
                </c:pt>
                <c:pt idx="104">
                  <c:v>01/09/2003</c:v>
                </c:pt>
                <c:pt idx="105">
                  <c:v>01/10/2003</c:v>
                </c:pt>
                <c:pt idx="106">
                  <c:v>01/11/2003</c:v>
                </c:pt>
                <c:pt idx="107">
                  <c:v>01/12/2003</c:v>
                </c:pt>
                <c:pt idx="108">
                  <c:v>01/01/2004</c:v>
                </c:pt>
                <c:pt idx="109">
                  <c:v>01/02/2004</c:v>
                </c:pt>
                <c:pt idx="110">
                  <c:v>01/03/2004</c:v>
                </c:pt>
                <c:pt idx="111">
                  <c:v>01/04/2004</c:v>
                </c:pt>
                <c:pt idx="112">
                  <c:v>01/05/2004</c:v>
                </c:pt>
                <c:pt idx="113">
                  <c:v>01/06/2004</c:v>
                </c:pt>
                <c:pt idx="114">
                  <c:v>01/07/2004</c:v>
                </c:pt>
                <c:pt idx="115">
                  <c:v>01/08/2004</c:v>
                </c:pt>
                <c:pt idx="116">
                  <c:v>01/09/2004</c:v>
                </c:pt>
                <c:pt idx="117">
                  <c:v>01/10/2004</c:v>
                </c:pt>
                <c:pt idx="118">
                  <c:v>01/11/2004</c:v>
                </c:pt>
                <c:pt idx="119">
                  <c:v>01/12/2004</c:v>
                </c:pt>
                <c:pt idx="120">
                  <c:v>01/01/2005</c:v>
                </c:pt>
                <c:pt idx="121">
                  <c:v>01/02/2005</c:v>
                </c:pt>
                <c:pt idx="122">
                  <c:v>01/03/2005</c:v>
                </c:pt>
                <c:pt idx="123">
                  <c:v>01/04/2005</c:v>
                </c:pt>
                <c:pt idx="124">
                  <c:v>01/05/2005</c:v>
                </c:pt>
                <c:pt idx="125">
                  <c:v>01/06/2005</c:v>
                </c:pt>
                <c:pt idx="126">
                  <c:v>01/07/2005</c:v>
                </c:pt>
                <c:pt idx="127">
                  <c:v>01/08/2005</c:v>
                </c:pt>
                <c:pt idx="128">
                  <c:v>01/09/2005</c:v>
                </c:pt>
                <c:pt idx="129">
                  <c:v>01/10/2005</c:v>
                </c:pt>
                <c:pt idx="130">
                  <c:v>01/11/2005</c:v>
                </c:pt>
                <c:pt idx="131">
                  <c:v>01/12/2005</c:v>
                </c:pt>
                <c:pt idx="132">
                  <c:v>01/01/2006</c:v>
                </c:pt>
                <c:pt idx="133">
                  <c:v>01/02/2006</c:v>
                </c:pt>
                <c:pt idx="134">
                  <c:v>01/03/2006</c:v>
                </c:pt>
                <c:pt idx="135">
                  <c:v>01/04/2006</c:v>
                </c:pt>
                <c:pt idx="136">
                  <c:v>01/05/2006</c:v>
                </c:pt>
                <c:pt idx="137">
                  <c:v>01/06/2006</c:v>
                </c:pt>
                <c:pt idx="138">
                  <c:v>01/07/2006</c:v>
                </c:pt>
                <c:pt idx="139">
                  <c:v>01/08/2006</c:v>
                </c:pt>
                <c:pt idx="140">
                  <c:v>01/09/2006</c:v>
                </c:pt>
                <c:pt idx="141">
                  <c:v>01/10/2006</c:v>
                </c:pt>
                <c:pt idx="142">
                  <c:v>01/11/2006</c:v>
                </c:pt>
                <c:pt idx="143">
                  <c:v>01/12/2006</c:v>
                </c:pt>
                <c:pt idx="144">
                  <c:v>01/01/2007</c:v>
                </c:pt>
                <c:pt idx="145">
                  <c:v>01/02/2007</c:v>
                </c:pt>
                <c:pt idx="146">
                  <c:v>01/03/2007</c:v>
                </c:pt>
                <c:pt idx="147">
                  <c:v>01/04/2007</c:v>
                </c:pt>
                <c:pt idx="148">
                  <c:v>01/05/2007</c:v>
                </c:pt>
                <c:pt idx="149">
                  <c:v>01/06/2007</c:v>
                </c:pt>
                <c:pt idx="150">
                  <c:v>01/07/2007</c:v>
                </c:pt>
                <c:pt idx="151">
                  <c:v>01/08/2007</c:v>
                </c:pt>
                <c:pt idx="152">
                  <c:v>01/09/2007</c:v>
                </c:pt>
                <c:pt idx="153">
                  <c:v>01/10/2007</c:v>
                </c:pt>
                <c:pt idx="154">
                  <c:v>01/11/2007</c:v>
                </c:pt>
                <c:pt idx="155">
                  <c:v>01/12/2007</c:v>
                </c:pt>
                <c:pt idx="156">
                  <c:v>01/01/2008</c:v>
                </c:pt>
                <c:pt idx="157">
                  <c:v>01/02/2008</c:v>
                </c:pt>
                <c:pt idx="158">
                  <c:v>01/03/2008</c:v>
                </c:pt>
                <c:pt idx="159">
                  <c:v>01/04/2008</c:v>
                </c:pt>
                <c:pt idx="160">
                  <c:v>01/05/2008</c:v>
                </c:pt>
                <c:pt idx="161">
                  <c:v>01/06/2008</c:v>
                </c:pt>
                <c:pt idx="162">
                  <c:v>01/07/2008</c:v>
                </c:pt>
                <c:pt idx="163">
                  <c:v>01/08/2008</c:v>
                </c:pt>
                <c:pt idx="164">
                  <c:v>01/09/2008</c:v>
                </c:pt>
                <c:pt idx="165">
                  <c:v>01/10/2008</c:v>
                </c:pt>
                <c:pt idx="166">
                  <c:v>01/11/2008</c:v>
                </c:pt>
                <c:pt idx="167">
                  <c:v>01/12/2008</c:v>
                </c:pt>
                <c:pt idx="168">
                  <c:v>01/01/2009</c:v>
                </c:pt>
                <c:pt idx="169">
                  <c:v>01/02/2009</c:v>
                </c:pt>
                <c:pt idx="170">
                  <c:v>01/03/2009</c:v>
                </c:pt>
                <c:pt idx="171">
                  <c:v>01/04/2009</c:v>
                </c:pt>
                <c:pt idx="172">
                  <c:v>01/05/2009</c:v>
                </c:pt>
                <c:pt idx="173">
                  <c:v>01/06/2009</c:v>
                </c:pt>
                <c:pt idx="174">
                  <c:v>01/07/2009</c:v>
                </c:pt>
                <c:pt idx="175">
                  <c:v>01/08/2009</c:v>
                </c:pt>
                <c:pt idx="176">
                  <c:v>01/09/2009</c:v>
                </c:pt>
                <c:pt idx="177">
                  <c:v>01/10/2009</c:v>
                </c:pt>
                <c:pt idx="178">
                  <c:v>01/11/2009</c:v>
                </c:pt>
                <c:pt idx="179">
                  <c:v>01/12/2009</c:v>
                </c:pt>
                <c:pt idx="180">
                  <c:v>01/01/2010</c:v>
                </c:pt>
                <c:pt idx="181">
                  <c:v>01/02/2010</c:v>
                </c:pt>
                <c:pt idx="182">
                  <c:v>01/03/2010</c:v>
                </c:pt>
                <c:pt idx="183">
                  <c:v>01/04/2010</c:v>
                </c:pt>
                <c:pt idx="184">
                  <c:v>01/05/2010</c:v>
                </c:pt>
                <c:pt idx="185">
                  <c:v>01/06/2010</c:v>
                </c:pt>
                <c:pt idx="186">
                  <c:v>01/07/2010</c:v>
                </c:pt>
                <c:pt idx="187">
                  <c:v>01/08/2010</c:v>
                </c:pt>
                <c:pt idx="188">
                  <c:v>01/09/2010</c:v>
                </c:pt>
                <c:pt idx="189">
                  <c:v>01/10/2010</c:v>
                </c:pt>
                <c:pt idx="190">
                  <c:v>01/11/2010</c:v>
                </c:pt>
                <c:pt idx="191">
                  <c:v>01/12/2010</c:v>
                </c:pt>
                <c:pt idx="192">
                  <c:v>01/01/2011</c:v>
                </c:pt>
                <c:pt idx="193">
                  <c:v>01/02/2011</c:v>
                </c:pt>
                <c:pt idx="194">
                  <c:v>01/03/2011</c:v>
                </c:pt>
                <c:pt idx="195">
                  <c:v>01/04/2011</c:v>
                </c:pt>
                <c:pt idx="196">
                  <c:v>01/05/2011</c:v>
                </c:pt>
                <c:pt idx="197">
                  <c:v>01/06/2011</c:v>
                </c:pt>
                <c:pt idx="198">
                  <c:v>01/07/2011</c:v>
                </c:pt>
                <c:pt idx="199">
                  <c:v>01/08/2011</c:v>
                </c:pt>
                <c:pt idx="200">
                  <c:v>01/09/2011</c:v>
                </c:pt>
                <c:pt idx="201">
                  <c:v>01/10/2011</c:v>
                </c:pt>
                <c:pt idx="202">
                  <c:v>01/11/2011</c:v>
                </c:pt>
                <c:pt idx="203">
                  <c:v>01/12/2011</c:v>
                </c:pt>
                <c:pt idx="204">
                  <c:v>01/01/2012</c:v>
                </c:pt>
                <c:pt idx="205">
                  <c:v>01/02/2012</c:v>
                </c:pt>
                <c:pt idx="206">
                  <c:v>01/03/2012</c:v>
                </c:pt>
                <c:pt idx="207">
                  <c:v>01/04/2012</c:v>
                </c:pt>
                <c:pt idx="208">
                  <c:v>01/05/2012</c:v>
                </c:pt>
                <c:pt idx="209">
                  <c:v>01/06/2012</c:v>
                </c:pt>
                <c:pt idx="210">
                  <c:v>01/07/2012</c:v>
                </c:pt>
                <c:pt idx="211">
                  <c:v>01/08/2012</c:v>
                </c:pt>
                <c:pt idx="212">
                  <c:v>01/09/2012</c:v>
                </c:pt>
                <c:pt idx="213">
                  <c:v>01/10/2012</c:v>
                </c:pt>
                <c:pt idx="214">
                  <c:v>01/11/2012</c:v>
                </c:pt>
                <c:pt idx="215">
                  <c:v>01/12/2012</c:v>
                </c:pt>
                <c:pt idx="216">
                  <c:v>01/01/2013</c:v>
                </c:pt>
                <c:pt idx="217">
                  <c:v>01/02/2013</c:v>
                </c:pt>
                <c:pt idx="218">
                  <c:v>01/03/2013</c:v>
                </c:pt>
                <c:pt idx="219">
                  <c:v>01/04/2013</c:v>
                </c:pt>
                <c:pt idx="220">
                  <c:v>01/05/2013</c:v>
                </c:pt>
                <c:pt idx="221">
                  <c:v>01/06/2013</c:v>
                </c:pt>
                <c:pt idx="222">
                  <c:v>01/07/2013</c:v>
                </c:pt>
                <c:pt idx="223">
                  <c:v>01/08/2013</c:v>
                </c:pt>
                <c:pt idx="224">
                  <c:v>01/09/2013</c:v>
                </c:pt>
                <c:pt idx="225">
                  <c:v>01/10/2013</c:v>
                </c:pt>
                <c:pt idx="226">
                  <c:v>01/11/2013</c:v>
                </c:pt>
                <c:pt idx="227">
                  <c:v>01/12/2013</c:v>
                </c:pt>
                <c:pt idx="228">
                  <c:v>01/01/2014</c:v>
                </c:pt>
                <c:pt idx="229">
                  <c:v>01/02/2014</c:v>
                </c:pt>
                <c:pt idx="230">
                  <c:v>01/03/2014</c:v>
                </c:pt>
                <c:pt idx="231">
                  <c:v>01/04/2014</c:v>
                </c:pt>
                <c:pt idx="232">
                  <c:v>01/05/2014</c:v>
                </c:pt>
                <c:pt idx="233">
                  <c:v>01/06/2014</c:v>
                </c:pt>
                <c:pt idx="234">
                  <c:v>01/07/2014</c:v>
                </c:pt>
                <c:pt idx="235">
                  <c:v>01/08/2014</c:v>
                </c:pt>
                <c:pt idx="236">
                  <c:v>01/09/2014</c:v>
                </c:pt>
                <c:pt idx="237">
                  <c:v>01/10/2014</c:v>
                </c:pt>
                <c:pt idx="238">
                  <c:v>01/11/2014</c:v>
                </c:pt>
                <c:pt idx="239">
                  <c:v>01/12/2014</c:v>
                </c:pt>
                <c:pt idx="240">
                  <c:v>01/01/2015</c:v>
                </c:pt>
                <c:pt idx="241">
                  <c:v>01/02/2015</c:v>
                </c:pt>
                <c:pt idx="242">
                  <c:v>01/03/2015</c:v>
                </c:pt>
                <c:pt idx="243">
                  <c:v>01/04/2015</c:v>
                </c:pt>
                <c:pt idx="244">
                  <c:v>01/05/2015</c:v>
                </c:pt>
                <c:pt idx="245">
                  <c:v>01/06/2015</c:v>
                </c:pt>
                <c:pt idx="246">
                  <c:v>01/07/2015</c:v>
                </c:pt>
                <c:pt idx="247">
                  <c:v>01/08/2015</c:v>
                </c:pt>
                <c:pt idx="248">
                  <c:v>01/09/2015</c:v>
                </c:pt>
                <c:pt idx="249">
                  <c:v>01/10/2015</c:v>
                </c:pt>
                <c:pt idx="250">
                  <c:v>01/11/2015</c:v>
                </c:pt>
                <c:pt idx="251">
                  <c:v>01/12/2015</c:v>
                </c:pt>
                <c:pt idx="252">
                  <c:v>01/01/2016</c:v>
                </c:pt>
                <c:pt idx="253">
                  <c:v>01/02/2016</c:v>
                </c:pt>
                <c:pt idx="254">
                  <c:v>01/03/2016</c:v>
                </c:pt>
                <c:pt idx="255">
                  <c:v>01/04/2016</c:v>
                </c:pt>
                <c:pt idx="256">
                  <c:v>01/05/2016</c:v>
                </c:pt>
                <c:pt idx="257">
                  <c:v>01/06/2016</c:v>
                </c:pt>
                <c:pt idx="258">
                  <c:v>01/07/2016</c:v>
                </c:pt>
                <c:pt idx="259">
                  <c:v>01/08/2016</c:v>
                </c:pt>
                <c:pt idx="260">
                  <c:v>01/09/2016</c:v>
                </c:pt>
                <c:pt idx="261">
                  <c:v>01/10/2016</c:v>
                </c:pt>
                <c:pt idx="262">
                  <c:v>01/11/2016</c:v>
                </c:pt>
                <c:pt idx="263">
                  <c:v>01/12/2016</c:v>
                </c:pt>
                <c:pt idx="264">
                  <c:v>01/01/2017</c:v>
                </c:pt>
                <c:pt idx="265">
                  <c:v>01/02/2017</c:v>
                </c:pt>
                <c:pt idx="266">
                  <c:v>01/03/2017</c:v>
                </c:pt>
                <c:pt idx="267">
                  <c:v>01/04/2017</c:v>
                </c:pt>
              </c:strCache>
            </c:strRef>
          </c:cat>
          <c:val>
            <c:numRef>
              <c:f>'19'!$C$46:$C$313</c:f>
              <c:numCache>
                <c:formatCode>"£"#,##0</c:formatCode>
                <c:ptCount val="268"/>
                <c:pt idx="0">
                  <c:v>66919</c:v>
                </c:pt>
                <c:pt idx="1">
                  <c:v>65504</c:v>
                </c:pt>
                <c:pt idx="2">
                  <c:v>64262</c:v>
                </c:pt>
                <c:pt idx="3">
                  <c:v>64014</c:v>
                </c:pt>
                <c:pt idx="4">
                  <c:v>63863</c:v>
                </c:pt>
                <c:pt idx="5">
                  <c:v>63783</c:v>
                </c:pt>
                <c:pt idx="6">
                  <c:v>63325</c:v>
                </c:pt>
                <c:pt idx="7">
                  <c:v>63066</c:v>
                </c:pt>
                <c:pt idx="8">
                  <c:v>63329</c:v>
                </c:pt>
                <c:pt idx="9">
                  <c:v>62874</c:v>
                </c:pt>
                <c:pt idx="10">
                  <c:v>63027</c:v>
                </c:pt>
                <c:pt idx="11">
                  <c:v>62602</c:v>
                </c:pt>
                <c:pt idx="12">
                  <c:v>62062</c:v>
                </c:pt>
                <c:pt idx="13">
                  <c:v>62041</c:v>
                </c:pt>
                <c:pt idx="14">
                  <c:v>63004</c:v>
                </c:pt>
                <c:pt idx="15">
                  <c:v>64017</c:v>
                </c:pt>
                <c:pt idx="16">
                  <c:v>64734</c:v>
                </c:pt>
                <c:pt idx="17">
                  <c:v>64921</c:v>
                </c:pt>
                <c:pt idx="18">
                  <c:v>65136</c:v>
                </c:pt>
                <c:pt idx="19">
                  <c:v>65067</c:v>
                </c:pt>
                <c:pt idx="20">
                  <c:v>66117</c:v>
                </c:pt>
                <c:pt idx="21">
                  <c:v>66441</c:v>
                </c:pt>
                <c:pt idx="22">
                  <c:v>67079</c:v>
                </c:pt>
                <c:pt idx="23">
                  <c:v>66312</c:v>
                </c:pt>
                <c:pt idx="24">
                  <c:v>66689</c:v>
                </c:pt>
                <c:pt idx="25">
                  <c:v>67255</c:v>
                </c:pt>
                <c:pt idx="26">
                  <c:v>68318</c:v>
                </c:pt>
                <c:pt idx="27">
                  <c:v>69890</c:v>
                </c:pt>
                <c:pt idx="28">
                  <c:v>70374</c:v>
                </c:pt>
                <c:pt idx="29">
                  <c:v>71440</c:v>
                </c:pt>
                <c:pt idx="30">
                  <c:v>71604</c:v>
                </c:pt>
                <c:pt idx="31">
                  <c:v>73209</c:v>
                </c:pt>
                <c:pt idx="32">
                  <c:v>74489</c:v>
                </c:pt>
                <c:pt idx="33">
                  <c:v>75479</c:v>
                </c:pt>
                <c:pt idx="34">
                  <c:v>76328</c:v>
                </c:pt>
                <c:pt idx="35">
                  <c:v>77066</c:v>
                </c:pt>
                <c:pt idx="36">
                  <c:v>77542</c:v>
                </c:pt>
                <c:pt idx="37">
                  <c:v>76973</c:v>
                </c:pt>
                <c:pt idx="38">
                  <c:v>75997</c:v>
                </c:pt>
                <c:pt idx="39">
                  <c:v>76637</c:v>
                </c:pt>
                <c:pt idx="40">
                  <c:v>78553</c:v>
                </c:pt>
                <c:pt idx="41">
                  <c:v>80488</c:v>
                </c:pt>
                <c:pt idx="42">
                  <c:v>81116</c:v>
                </c:pt>
                <c:pt idx="43">
                  <c:v>81938</c:v>
                </c:pt>
                <c:pt idx="44">
                  <c:v>83225</c:v>
                </c:pt>
                <c:pt idx="45">
                  <c:v>84697</c:v>
                </c:pt>
                <c:pt idx="46">
                  <c:v>85276</c:v>
                </c:pt>
                <c:pt idx="47">
                  <c:v>85369</c:v>
                </c:pt>
                <c:pt idx="48">
                  <c:v>85432</c:v>
                </c:pt>
                <c:pt idx="49">
                  <c:v>85350</c:v>
                </c:pt>
                <c:pt idx="50">
                  <c:v>86387</c:v>
                </c:pt>
                <c:pt idx="51">
                  <c:v>86676</c:v>
                </c:pt>
                <c:pt idx="52">
                  <c:v>87229</c:v>
                </c:pt>
                <c:pt idx="53">
                  <c:v>88354</c:v>
                </c:pt>
                <c:pt idx="54">
                  <c:v>89821</c:v>
                </c:pt>
                <c:pt idx="55">
                  <c:v>91599</c:v>
                </c:pt>
                <c:pt idx="56">
                  <c:v>92138</c:v>
                </c:pt>
                <c:pt idx="57">
                  <c:v>93900</c:v>
                </c:pt>
                <c:pt idx="58">
                  <c:v>95597</c:v>
                </c:pt>
                <c:pt idx="59">
                  <c:v>97593</c:v>
                </c:pt>
                <c:pt idx="60">
                  <c:v>98870</c:v>
                </c:pt>
                <c:pt idx="61">
                  <c:v>99299</c:v>
                </c:pt>
                <c:pt idx="62">
                  <c:v>100095</c:v>
                </c:pt>
                <c:pt idx="63">
                  <c:v>101856</c:v>
                </c:pt>
                <c:pt idx="64">
                  <c:v>104627</c:v>
                </c:pt>
                <c:pt idx="65">
                  <c:v>107507</c:v>
                </c:pt>
                <c:pt idx="66">
                  <c:v>109237</c:v>
                </c:pt>
                <c:pt idx="67">
                  <c:v>111532</c:v>
                </c:pt>
                <c:pt idx="68">
                  <c:v>112779</c:v>
                </c:pt>
                <c:pt idx="69">
                  <c:v>113867</c:v>
                </c:pt>
                <c:pt idx="70">
                  <c:v>114242</c:v>
                </c:pt>
                <c:pt idx="71">
                  <c:v>113711</c:v>
                </c:pt>
                <c:pt idx="72">
                  <c:v>113859</c:v>
                </c:pt>
                <c:pt idx="73">
                  <c:v>112675</c:v>
                </c:pt>
                <c:pt idx="74">
                  <c:v>112171</c:v>
                </c:pt>
                <c:pt idx="75">
                  <c:v>113229</c:v>
                </c:pt>
                <c:pt idx="76">
                  <c:v>115191</c:v>
                </c:pt>
                <c:pt idx="77">
                  <c:v>118605</c:v>
                </c:pt>
                <c:pt idx="78">
                  <c:v>120705</c:v>
                </c:pt>
                <c:pt idx="79">
                  <c:v>123273</c:v>
                </c:pt>
                <c:pt idx="80">
                  <c:v>124788</c:v>
                </c:pt>
                <c:pt idx="81">
                  <c:v>127399</c:v>
                </c:pt>
                <c:pt idx="82">
                  <c:v>128048</c:v>
                </c:pt>
                <c:pt idx="83">
                  <c:v>129858</c:v>
                </c:pt>
                <c:pt idx="84">
                  <c:v>129282</c:v>
                </c:pt>
                <c:pt idx="85">
                  <c:v>132354</c:v>
                </c:pt>
                <c:pt idx="86">
                  <c:v>132913</c:v>
                </c:pt>
                <c:pt idx="87">
                  <c:v>135914</c:v>
                </c:pt>
                <c:pt idx="88">
                  <c:v>137929</c:v>
                </c:pt>
                <c:pt idx="89">
                  <c:v>142356</c:v>
                </c:pt>
                <c:pt idx="90">
                  <c:v>146492</c:v>
                </c:pt>
                <c:pt idx="91">
                  <c:v>149769</c:v>
                </c:pt>
                <c:pt idx="92">
                  <c:v>154468</c:v>
                </c:pt>
                <c:pt idx="93">
                  <c:v>157760</c:v>
                </c:pt>
                <c:pt idx="94">
                  <c:v>161193</c:v>
                </c:pt>
                <c:pt idx="95">
                  <c:v>162573</c:v>
                </c:pt>
                <c:pt idx="96">
                  <c:v>164436</c:v>
                </c:pt>
                <c:pt idx="97">
                  <c:v>165060</c:v>
                </c:pt>
                <c:pt idx="98">
                  <c:v>166631</c:v>
                </c:pt>
                <c:pt idx="99">
                  <c:v>169948</c:v>
                </c:pt>
                <c:pt idx="100">
                  <c:v>171198</c:v>
                </c:pt>
                <c:pt idx="101">
                  <c:v>173462</c:v>
                </c:pt>
                <c:pt idx="102">
                  <c:v>174607</c:v>
                </c:pt>
                <c:pt idx="103">
                  <c:v>176990</c:v>
                </c:pt>
                <c:pt idx="104">
                  <c:v>178208</c:v>
                </c:pt>
                <c:pt idx="105">
                  <c:v>179250</c:v>
                </c:pt>
                <c:pt idx="106">
                  <c:v>180920</c:v>
                </c:pt>
                <c:pt idx="107">
                  <c:v>182949</c:v>
                </c:pt>
                <c:pt idx="108">
                  <c:v>184235</c:v>
                </c:pt>
                <c:pt idx="109">
                  <c:v>184874</c:v>
                </c:pt>
                <c:pt idx="110">
                  <c:v>185271</c:v>
                </c:pt>
                <c:pt idx="111">
                  <c:v>189052</c:v>
                </c:pt>
                <c:pt idx="112">
                  <c:v>194348</c:v>
                </c:pt>
                <c:pt idx="113">
                  <c:v>198920</c:v>
                </c:pt>
                <c:pt idx="114">
                  <c:v>199677</c:v>
                </c:pt>
                <c:pt idx="115">
                  <c:v>201309</c:v>
                </c:pt>
                <c:pt idx="116">
                  <c:v>202775</c:v>
                </c:pt>
                <c:pt idx="117">
                  <c:v>203239</c:v>
                </c:pt>
                <c:pt idx="118">
                  <c:v>204109</c:v>
                </c:pt>
                <c:pt idx="119">
                  <c:v>204261</c:v>
                </c:pt>
                <c:pt idx="120">
                  <c:v>205035</c:v>
                </c:pt>
                <c:pt idx="121">
                  <c:v>204177</c:v>
                </c:pt>
                <c:pt idx="122">
                  <c:v>204821</c:v>
                </c:pt>
                <c:pt idx="123">
                  <c:v>204431</c:v>
                </c:pt>
                <c:pt idx="124">
                  <c:v>205469</c:v>
                </c:pt>
                <c:pt idx="125">
                  <c:v>205044</c:v>
                </c:pt>
                <c:pt idx="126">
                  <c:v>206608</c:v>
                </c:pt>
                <c:pt idx="127">
                  <c:v>206302</c:v>
                </c:pt>
                <c:pt idx="128">
                  <c:v>208603</c:v>
                </c:pt>
                <c:pt idx="129">
                  <c:v>210128</c:v>
                </c:pt>
                <c:pt idx="130">
                  <c:v>210550</c:v>
                </c:pt>
                <c:pt idx="131">
                  <c:v>209502</c:v>
                </c:pt>
                <c:pt idx="132">
                  <c:v>208102</c:v>
                </c:pt>
                <c:pt idx="133">
                  <c:v>209707</c:v>
                </c:pt>
                <c:pt idx="134">
                  <c:v>209740</c:v>
                </c:pt>
                <c:pt idx="135">
                  <c:v>211241</c:v>
                </c:pt>
                <c:pt idx="136">
                  <c:v>213950</c:v>
                </c:pt>
                <c:pt idx="137">
                  <c:v>218004</c:v>
                </c:pt>
                <c:pt idx="138">
                  <c:v>220284</c:v>
                </c:pt>
                <c:pt idx="139">
                  <c:v>221295</c:v>
                </c:pt>
                <c:pt idx="140">
                  <c:v>222357</c:v>
                </c:pt>
                <c:pt idx="141">
                  <c:v>223304</c:v>
                </c:pt>
                <c:pt idx="142">
                  <c:v>224180</c:v>
                </c:pt>
                <c:pt idx="143">
                  <c:v>227017</c:v>
                </c:pt>
                <c:pt idx="144">
                  <c:v>229543</c:v>
                </c:pt>
                <c:pt idx="145">
                  <c:v>231063</c:v>
                </c:pt>
                <c:pt idx="146">
                  <c:v>230948</c:v>
                </c:pt>
                <c:pt idx="147">
                  <c:v>231338</c:v>
                </c:pt>
                <c:pt idx="148">
                  <c:v>235249</c:v>
                </c:pt>
                <c:pt idx="149">
                  <c:v>238181</c:v>
                </c:pt>
                <c:pt idx="150">
                  <c:v>243014</c:v>
                </c:pt>
                <c:pt idx="151">
                  <c:v>242190</c:v>
                </c:pt>
                <c:pt idx="152">
                  <c:v>243303</c:v>
                </c:pt>
                <c:pt idx="153">
                  <c:v>244457</c:v>
                </c:pt>
                <c:pt idx="154">
                  <c:v>247938</c:v>
                </c:pt>
                <c:pt idx="155">
                  <c:v>250395</c:v>
                </c:pt>
                <c:pt idx="156">
                  <c:v>248736</c:v>
                </c:pt>
                <c:pt idx="157">
                  <c:v>243493</c:v>
                </c:pt>
                <c:pt idx="158">
                  <c:v>237658</c:v>
                </c:pt>
                <c:pt idx="159">
                  <c:v>235244</c:v>
                </c:pt>
                <c:pt idx="160">
                  <c:v>236814</c:v>
                </c:pt>
                <c:pt idx="161">
                  <c:v>238106</c:v>
                </c:pt>
                <c:pt idx="162">
                  <c:v>236651</c:v>
                </c:pt>
                <c:pt idx="163">
                  <c:v>231235</c:v>
                </c:pt>
                <c:pt idx="164">
                  <c:v>224294</c:v>
                </c:pt>
                <c:pt idx="165">
                  <c:v>219547</c:v>
                </c:pt>
                <c:pt idx="166">
                  <c:v>215865</c:v>
                </c:pt>
                <c:pt idx="167">
                  <c:v>211555</c:v>
                </c:pt>
                <c:pt idx="168">
                  <c:v>206052</c:v>
                </c:pt>
                <c:pt idx="169">
                  <c:v>201998</c:v>
                </c:pt>
                <c:pt idx="170">
                  <c:v>198713</c:v>
                </c:pt>
                <c:pt idx="171">
                  <c:v>197387</c:v>
                </c:pt>
                <c:pt idx="172">
                  <c:v>199269</c:v>
                </c:pt>
                <c:pt idx="173">
                  <c:v>203912</c:v>
                </c:pt>
                <c:pt idx="174">
                  <c:v>207680</c:v>
                </c:pt>
                <c:pt idx="175">
                  <c:v>210512</c:v>
                </c:pt>
                <c:pt idx="176">
                  <c:v>213453</c:v>
                </c:pt>
                <c:pt idx="177">
                  <c:v>216790</c:v>
                </c:pt>
                <c:pt idx="178">
                  <c:v>218742</c:v>
                </c:pt>
                <c:pt idx="179">
                  <c:v>219531</c:v>
                </c:pt>
                <c:pt idx="180">
                  <c:v>222104</c:v>
                </c:pt>
                <c:pt idx="181">
                  <c:v>224245</c:v>
                </c:pt>
                <c:pt idx="182">
                  <c:v>225740</c:v>
                </c:pt>
                <c:pt idx="183">
                  <c:v>224234</c:v>
                </c:pt>
                <c:pt idx="184">
                  <c:v>225695</c:v>
                </c:pt>
                <c:pt idx="185">
                  <c:v>227615</c:v>
                </c:pt>
                <c:pt idx="186">
                  <c:v>230173</c:v>
                </c:pt>
                <c:pt idx="187">
                  <c:v>231488</c:v>
                </c:pt>
                <c:pt idx="188">
                  <c:v>233053</c:v>
                </c:pt>
                <c:pt idx="189">
                  <c:v>233207</c:v>
                </c:pt>
                <c:pt idx="190">
                  <c:v>229567</c:v>
                </c:pt>
                <c:pt idx="191">
                  <c:v>227476</c:v>
                </c:pt>
                <c:pt idx="192">
                  <c:v>223349</c:v>
                </c:pt>
                <c:pt idx="193">
                  <c:v>222195</c:v>
                </c:pt>
                <c:pt idx="194">
                  <c:v>219682</c:v>
                </c:pt>
                <c:pt idx="195">
                  <c:v>221761</c:v>
                </c:pt>
                <c:pt idx="196">
                  <c:v>224661</c:v>
                </c:pt>
                <c:pt idx="197">
                  <c:v>225129</c:v>
                </c:pt>
                <c:pt idx="198">
                  <c:v>224635</c:v>
                </c:pt>
                <c:pt idx="199">
                  <c:v>225176</c:v>
                </c:pt>
                <c:pt idx="200">
                  <c:v>226186</c:v>
                </c:pt>
                <c:pt idx="201">
                  <c:v>227451</c:v>
                </c:pt>
                <c:pt idx="202">
                  <c:v>225458</c:v>
                </c:pt>
                <c:pt idx="203">
                  <c:v>227836</c:v>
                </c:pt>
                <c:pt idx="204">
                  <c:v>225077</c:v>
                </c:pt>
                <c:pt idx="205">
                  <c:v>225825</c:v>
                </c:pt>
                <c:pt idx="206">
                  <c:v>221570</c:v>
                </c:pt>
                <c:pt idx="207">
                  <c:v>224528</c:v>
                </c:pt>
                <c:pt idx="208">
                  <c:v>225603</c:v>
                </c:pt>
                <c:pt idx="209">
                  <c:v>227044</c:v>
                </c:pt>
                <c:pt idx="210">
                  <c:v>227683</c:v>
                </c:pt>
                <c:pt idx="211">
                  <c:v>227759</c:v>
                </c:pt>
                <c:pt idx="212">
                  <c:v>229350</c:v>
                </c:pt>
                <c:pt idx="213">
                  <c:v>229973</c:v>
                </c:pt>
                <c:pt idx="214">
                  <c:v>228654</c:v>
                </c:pt>
                <c:pt idx="215">
                  <c:v>227949</c:v>
                </c:pt>
                <c:pt idx="216">
                  <c:v>225191</c:v>
                </c:pt>
                <c:pt idx="217">
                  <c:v>225635</c:v>
                </c:pt>
                <c:pt idx="218">
                  <c:v>225369</c:v>
                </c:pt>
                <c:pt idx="219">
                  <c:v>225847</c:v>
                </c:pt>
                <c:pt idx="220">
                  <c:v>228791</c:v>
                </c:pt>
                <c:pt idx="221">
                  <c:v>231113</c:v>
                </c:pt>
                <c:pt idx="222">
                  <c:v>233380</c:v>
                </c:pt>
                <c:pt idx="223">
                  <c:v>231857</c:v>
                </c:pt>
                <c:pt idx="224">
                  <c:v>232408</c:v>
                </c:pt>
                <c:pt idx="225">
                  <c:v>233661</c:v>
                </c:pt>
                <c:pt idx="226">
                  <c:v>235498</c:v>
                </c:pt>
                <c:pt idx="227">
                  <c:v>235493</c:v>
                </c:pt>
                <c:pt idx="228">
                  <c:v>236047</c:v>
                </c:pt>
                <c:pt idx="229">
                  <c:v>235728</c:v>
                </c:pt>
                <c:pt idx="230">
                  <c:v>236621</c:v>
                </c:pt>
                <c:pt idx="231">
                  <c:v>238480</c:v>
                </c:pt>
                <c:pt idx="232">
                  <c:v>240347</c:v>
                </c:pt>
                <c:pt idx="233">
                  <c:v>242353</c:v>
                </c:pt>
                <c:pt idx="234">
                  <c:v>243809</c:v>
                </c:pt>
                <c:pt idx="235">
                  <c:v>247492</c:v>
                </c:pt>
                <c:pt idx="236">
                  <c:v>251627</c:v>
                </c:pt>
                <c:pt idx="237">
                  <c:v>253766</c:v>
                </c:pt>
                <c:pt idx="238">
                  <c:v>253144</c:v>
                </c:pt>
                <c:pt idx="239">
                  <c:v>251369</c:v>
                </c:pt>
                <c:pt idx="240">
                  <c:v>250593</c:v>
                </c:pt>
                <c:pt idx="241">
                  <c:v>249230</c:v>
                </c:pt>
                <c:pt idx="242">
                  <c:v>249177</c:v>
                </c:pt>
                <c:pt idx="243">
                  <c:v>250244</c:v>
                </c:pt>
                <c:pt idx="244">
                  <c:v>253893</c:v>
                </c:pt>
                <c:pt idx="245">
                  <c:v>255956</c:v>
                </c:pt>
                <c:pt idx="246">
                  <c:v>256660</c:v>
                </c:pt>
                <c:pt idx="247">
                  <c:v>257352</c:v>
                </c:pt>
                <c:pt idx="248">
                  <c:v>259943</c:v>
                </c:pt>
                <c:pt idx="249">
                  <c:v>263147</c:v>
                </c:pt>
                <c:pt idx="250">
                  <c:v>265204</c:v>
                </c:pt>
                <c:pt idx="251">
                  <c:v>266893</c:v>
                </c:pt>
                <c:pt idx="252">
                  <c:v>265519</c:v>
                </c:pt>
                <c:pt idx="253">
                  <c:v>266586</c:v>
                </c:pt>
                <c:pt idx="254">
                  <c:v>269390</c:v>
                </c:pt>
                <c:pt idx="255">
                  <c:v>271009</c:v>
                </c:pt>
                <c:pt idx="256">
                  <c:v>272280</c:v>
                </c:pt>
                <c:pt idx="257">
                  <c:v>270451</c:v>
                </c:pt>
                <c:pt idx="258">
                  <c:v>271816</c:v>
                </c:pt>
                <c:pt idx="259">
                  <c:v>273309</c:v>
                </c:pt>
                <c:pt idx="260">
                  <c:v>276187</c:v>
                </c:pt>
                <c:pt idx="261">
                  <c:v>277605</c:v>
                </c:pt>
                <c:pt idx="262">
                  <c:v>278393</c:v>
                </c:pt>
                <c:pt idx="263">
                  <c:v>278233</c:v>
                </c:pt>
                <c:pt idx="264">
                  <c:v>280848</c:v>
                </c:pt>
                <c:pt idx="265">
                  <c:v>281509</c:v>
                </c:pt>
                <c:pt idx="266">
                  <c:v>281755</c:v>
                </c:pt>
                <c:pt idx="267">
                  <c:v>285608</c:v>
                </c:pt>
              </c:numCache>
            </c:numRef>
          </c:val>
          <c:smooth val="0"/>
        </c:ser>
        <c:ser>
          <c:idx val="2"/>
          <c:order val="2"/>
          <c:tx>
            <c:strRef>
              <c:f>'19'!$D$44:$D$45</c:f>
              <c:strCache>
                <c:ptCount val="1"/>
                <c:pt idx="0">
                  <c:v>Poole</c:v>
                </c:pt>
              </c:strCache>
            </c:strRef>
          </c:tx>
          <c:spPr>
            <a:ln w="9525"/>
          </c:spPr>
          <c:marker>
            <c:symbol val="none"/>
          </c:marker>
          <c:cat>
            <c:strRef>
              <c:f>'19'!$A$46:$A$313</c:f>
              <c:strCache>
                <c:ptCount val="268"/>
                <c:pt idx="0">
                  <c:v>01/01/1995</c:v>
                </c:pt>
                <c:pt idx="1">
                  <c:v>01/02/1995</c:v>
                </c:pt>
                <c:pt idx="2">
                  <c:v>01/03/1995</c:v>
                </c:pt>
                <c:pt idx="3">
                  <c:v>01/04/1995</c:v>
                </c:pt>
                <c:pt idx="4">
                  <c:v>01/05/1995</c:v>
                </c:pt>
                <c:pt idx="5">
                  <c:v>01/06/1995</c:v>
                </c:pt>
                <c:pt idx="6">
                  <c:v>01/07/1995</c:v>
                </c:pt>
                <c:pt idx="7">
                  <c:v>01/08/1995</c:v>
                </c:pt>
                <c:pt idx="8">
                  <c:v>01/09/1995</c:v>
                </c:pt>
                <c:pt idx="9">
                  <c:v>01/10/1995</c:v>
                </c:pt>
                <c:pt idx="10">
                  <c:v>01/11/1995</c:v>
                </c:pt>
                <c:pt idx="11">
                  <c:v>01/12/1995</c:v>
                </c:pt>
                <c:pt idx="12">
                  <c:v>01/01/1996</c:v>
                </c:pt>
                <c:pt idx="13">
                  <c:v>01/02/1996</c:v>
                </c:pt>
                <c:pt idx="14">
                  <c:v>01/03/1996</c:v>
                </c:pt>
                <c:pt idx="15">
                  <c:v>01/04/1996</c:v>
                </c:pt>
                <c:pt idx="16">
                  <c:v>01/05/1996</c:v>
                </c:pt>
                <c:pt idx="17">
                  <c:v>01/06/1996</c:v>
                </c:pt>
                <c:pt idx="18">
                  <c:v>01/07/1996</c:v>
                </c:pt>
                <c:pt idx="19">
                  <c:v>01/08/1996</c:v>
                </c:pt>
                <c:pt idx="20">
                  <c:v>01/09/1996</c:v>
                </c:pt>
                <c:pt idx="21">
                  <c:v>01/10/1996</c:v>
                </c:pt>
                <c:pt idx="22">
                  <c:v>01/11/1996</c:v>
                </c:pt>
                <c:pt idx="23">
                  <c:v>01/12/1996</c:v>
                </c:pt>
                <c:pt idx="24">
                  <c:v>01/01/1997</c:v>
                </c:pt>
                <c:pt idx="25">
                  <c:v>01/02/1997</c:v>
                </c:pt>
                <c:pt idx="26">
                  <c:v>01/03/1997</c:v>
                </c:pt>
                <c:pt idx="27">
                  <c:v>01/04/1997</c:v>
                </c:pt>
                <c:pt idx="28">
                  <c:v>01/05/1997</c:v>
                </c:pt>
                <c:pt idx="29">
                  <c:v>01/06/1997</c:v>
                </c:pt>
                <c:pt idx="30">
                  <c:v>01/07/1997</c:v>
                </c:pt>
                <c:pt idx="31">
                  <c:v>01/08/1997</c:v>
                </c:pt>
                <c:pt idx="32">
                  <c:v>01/09/1997</c:v>
                </c:pt>
                <c:pt idx="33">
                  <c:v>01/10/1997</c:v>
                </c:pt>
                <c:pt idx="34">
                  <c:v>01/11/1997</c:v>
                </c:pt>
                <c:pt idx="35">
                  <c:v>01/12/1997</c:v>
                </c:pt>
                <c:pt idx="36">
                  <c:v>01/01/1998</c:v>
                </c:pt>
                <c:pt idx="37">
                  <c:v>01/02/1998</c:v>
                </c:pt>
                <c:pt idx="38">
                  <c:v>01/03/1998</c:v>
                </c:pt>
                <c:pt idx="39">
                  <c:v>01/04/1998</c:v>
                </c:pt>
                <c:pt idx="40">
                  <c:v>01/05/1998</c:v>
                </c:pt>
                <c:pt idx="41">
                  <c:v>01/06/1998</c:v>
                </c:pt>
                <c:pt idx="42">
                  <c:v>01/07/1998</c:v>
                </c:pt>
                <c:pt idx="43">
                  <c:v>01/08/1998</c:v>
                </c:pt>
                <c:pt idx="44">
                  <c:v>01/09/1998</c:v>
                </c:pt>
                <c:pt idx="45">
                  <c:v>01/10/1998</c:v>
                </c:pt>
                <c:pt idx="46">
                  <c:v>01/11/1998</c:v>
                </c:pt>
                <c:pt idx="47">
                  <c:v>01/12/1998</c:v>
                </c:pt>
                <c:pt idx="48">
                  <c:v>01/01/1999</c:v>
                </c:pt>
                <c:pt idx="49">
                  <c:v>01/02/1999</c:v>
                </c:pt>
                <c:pt idx="50">
                  <c:v>01/03/1999</c:v>
                </c:pt>
                <c:pt idx="51">
                  <c:v>01/04/1999</c:v>
                </c:pt>
                <c:pt idx="52">
                  <c:v>01/05/1999</c:v>
                </c:pt>
                <c:pt idx="53">
                  <c:v>01/06/1999</c:v>
                </c:pt>
                <c:pt idx="54">
                  <c:v>01/07/1999</c:v>
                </c:pt>
                <c:pt idx="55">
                  <c:v>01/08/1999</c:v>
                </c:pt>
                <c:pt idx="56">
                  <c:v>01/09/1999</c:v>
                </c:pt>
                <c:pt idx="57">
                  <c:v>01/10/1999</c:v>
                </c:pt>
                <c:pt idx="58">
                  <c:v>01/11/1999</c:v>
                </c:pt>
                <c:pt idx="59">
                  <c:v>01/12/1999</c:v>
                </c:pt>
                <c:pt idx="60">
                  <c:v>01/01/2000</c:v>
                </c:pt>
                <c:pt idx="61">
                  <c:v>01/02/2000</c:v>
                </c:pt>
                <c:pt idx="62">
                  <c:v>01/03/2000</c:v>
                </c:pt>
                <c:pt idx="63">
                  <c:v>01/04/2000</c:v>
                </c:pt>
                <c:pt idx="64">
                  <c:v>01/05/2000</c:v>
                </c:pt>
                <c:pt idx="65">
                  <c:v>01/06/2000</c:v>
                </c:pt>
                <c:pt idx="66">
                  <c:v>01/07/2000</c:v>
                </c:pt>
                <c:pt idx="67">
                  <c:v>01/08/2000</c:v>
                </c:pt>
                <c:pt idx="68">
                  <c:v>01/09/2000</c:v>
                </c:pt>
                <c:pt idx="69">
                  <c:v>01/10/2000</c:v>
                </c:pt>
                <c:pt idx="70">
                  <c:v>01/11/2000</c:v>
                </c:pt>
                <c:pt idx="71">
                  <c:v>01/12/2000</c:v>
                </c:pt>
                <c:pt idx="72">
                  <c:v>01/01/2001</c:v>
                </c:pt>
                <c:pt idx="73">
                  <c:v>01/02/2001</c:v>
                </c:pt>
                <c:pt idx="74">
                  <c:v>01/03/2001</c:v>
                </c:pt>
                <c:pt idx="75">
                  <c:v>01/04/2001</c:v>
                </c:pt>
                <c:pt idx="76">
                  <c:v>01/05/2001</c:v>
                </c:pt>
                <c:pt idx="77">
                  <c:v>01/06/2001</c:v>
                </c:pt>
                <c:pt idx="78">
                  <c:v>01/07/2001</c:v>
                </c:pt>
                <c:pt idx="79">
                  <c:v>01/08/2001</c:v>
                </c:pt>
                <c:pt idx="80">
                  <c:v>01/09/2001</c:v>
                </c:pt>
                <c:pt idx="81">
                  <c:v>01/10/2001</c:v>
                </c:pt>
                <c:pt idx="82">
                  <c:v>01/11/2001</c:v>
                </c:pt>
                <c:pt idx="83">
                  <c:v>01/12/2001</c:v>
                </c:pt>
                <c:pt idx="84">
                  <c:v>01/01/2002</c:v>
                </c:pt>
                <c:pt idx="85">
                  <c:v>01/02/2002</c:v>
                </c:pt>
                <c:pt idx="86">
                  <c:v>01/03/2002</c:v>
                </c:pt>
                <c:pt idx="87">
                  <c:v>01/04/2002</c:v>
                </c:pt>
                <c:pt idx="88">
                  <c:v>01/05/2002</c:v>
                </c:pt>
                <c:pt idx="89">
                  <c:v>01/06/2002</c:v>
                </c:pt>
                <c:pt idx="90">
                  <c:v>01/07/2002</c:v>
                </c:pt>
                <c:pt idx="91">
                  <c:v>01/08/2002</c:v>
                </c:pt>
                <c:pt idx="92">
                  <c:v>01/09/2002</c:v>
                </c:pt>
                <c:pt idx="93">
                  <c:v>01/10/2002</c:v>
                </c:pt>
                <c:pt idx="94">
                  <c:v>01/11/2002</c:v>
                </c:pt>
                <c:pt idx="95">
                  <c:v>01/12/2002</c:v>
                </c:pt>
                <c:pt idx="96">
                  <c:v>01/01/2003</c:v>
                </c:pt>
                <c:pt idx="97">
                  <c:v>01/02/2003</c:v>
                </c:pt>
                <c:pt idx="98">
                  <c:v>01/03/2003</c:v>
                </c:pt>
                <c:pt idx="99">
                  <c:v>01/04/2003</c:v>
                </c:pt>
                <c:pt idx="100">
                  <c:v>01/05/2003</c:v>
                </c:pt>
                <c:pt idx="101">
                  <c:v>01/06/2003</c:v>
                </c:pt>
                <c:pt idx="102">
                  <c:v>01/07/2003</c:v>
                </c:pt>
                <c:pt idx="103">
                  <c:v>01/08/2003</c:v>
                </c:pt>
                <c:pt idx="104">
                  <c:v>01/09/2003</c:v>
                </c:pt>
                <c:pt idx="105">
                  <c:v>01/10/2003</c:v>
                </c:pt>
                <c:pt idx="106">
                  <c:v>01/11/2003</c:v>
                </c:pt>
                <c:pt idx="107">
                  <c:v>01/12/2003</c:v>
                </c:pt>
                <c:pt idx="108">
                  <c:v>01/01/2004</c:v>
                </c:pt>
                <c:pt idx="109">
                  <c:v>01/02/2004</c:v>
                </c:pt>
                <c:pt idx="110">
                  <c:v>01/03/2004</c:v>
                </c:pt>
                <c:pt idx="111">
                  <c:v>01/04/2004</c:v>
                </c:pt>
                <c:pt idx="112">
                  <c:v>01/05/2004</c:v>
                </c:pt>
                <c:pt idx="113">
                  <c:v>01/06/2004</c:v>
                </c:pt>
                <c:pt idx="114">
                  <c:v>01/07/2004</c:v>
                </c:pt>
                <c:pt idx="115">
                  <c:v>01/08/2004</c:v>
                </c:pt>
                <c:pt idx="116">
                  <c:v>01/09/2004</c:v>
                </c:pt>
                <c:pt idx="117">
                  <c:v>01/10/2004</c:v>
                </c:pt>
                <c:pt idx="118">
                  <c:v>01/11/2004</c:v>
                </c:pt>
                <c:pt idx="119">
                  <c:v>01/12/2004</c:v>
                </c:pt>
                <c:pt idx="120">
                  <c:v>01/01/2005</c:v>
                </c:pt>
                <c:pt idx="121">
                  <c:v>01/02/2005</c:v>
                </c:pt>
                <c:pt idx="122">
                  <c:v>01/03/2005</c:v>
                </c:pt>
                <c:pt idx="123">
                  <c:v>01/04/2005</c:v>
                </c:pt>
                <c:pt idx="124">
                  <c:v>01/05/2005</c:v>
                </c:pt>
                <c:pt idx="125">
                  <c:v>01/06/2005</c:v>
                </c:pt>
                <c:pt idx="126">
                  <c:v>01/07/2005</c:v>
                </c:pt>
                <c:pt idx="127">
                  <c:v>01/08/2005</c:v>
                </c:pt>
                <c:pt idx="128">
                  <c:v>01/09/2005</c:v>
                </c:pt>
                <c:pt idx="129">
                  <c:v>01/10/2005</c:v>
                </c:pt>
                <c:pt idx="130">
                  <c:v>01/11/2005</c:v>
                </c:pt>
                <c:pt idx="131">
                  <c:v>01/12/2005</c:v>
                </c:pt>
                <c:pt idx="132">
                  <c:v>01/01/2006</c:v>
                </c:pt>
                <c:pt idx="133">
                  <c:v>01/02/2006</c:v>
                </c:pt>
                <c:pt idx="134">
                  <c:v>01/03/2006</c:v>
                </c:pt>
                <c:pt idx="135">
                  <c:v>01/04/2006</c:v>
                </c:pt>
                <c:pt idx="136">
                  <c:v>01/05/2006</c:v>
                </c:pt>
                <c:pt idx="137">
                  <c:v>01/06/2006</c:v>
                </c:pt>
                <c:pt idx="138">
                  <c:v>01/07/2006</c:v>
                </c:pt>
                <c:pt idx="139">
                  <c:v>01/08/2006</c:v>
                </c:pt>
                <c:pt idx="140">
                  <c:v>01/09/2006</c:v>
                </c:pt>
                <c:pt idx="141">
                  <c:v>01/10/2006</c:v>
                </c:pt>
                <c:pt idx="142">
                  <c:v>01/11/2006</c:v>
                </c:pt>
                <c:pt idx="143">
                  <c:v>01/12/2006</c:v>
                </c:pt>
                <c:pt idx="144">
                  <c:v>01/01/2007</c:v>
                </c:pt>
                <c:pt idx="145">
                  <c:v>01/02/2007</c:v>
                </c:pt>
                <c:pt idx="146">
                  <c:v>01/03/2007</c:v>
                </c:pt>
                <c:pt idx="147">
                  <c:v>01/04/2007</c:v>
                </c:pt>
                <c:pt idx="148">
                  <c:v>01/05/2007</c:v>
                </c:pt>
                <c:pt idx="149">
                  <c:v>01/06/2007</c:v>
                </c:pt>
                <c:pt idx="150">
                  <c:v>01/07/2007</c:v>
                </c:pt>
                <c:pt idx="151">
                  <c:v>01/08/2007</c:v>
                </c:pt>
                <c:pt idx="152">
                  <c:v>01/09/2007</c:v>
                </c:pt>
                <c:pt idx="153">
                  <c:v>01/10/2007</c:v>
                </c:pt>
                <c:pt idx="154">
                  <c:v>01/11/2007</c:v>
                </c:pt>
                <c:pt idx="155">
                  <c:v>01/12/2007</c:v>
                </c:pt>
                <c:pt idx="156">
                  <c:v>01/01/2008</c:v>
                </c:pt>
                <c:pt idx="157">
                  <c:v>01/02/2008</c:v>
                </c:pt>
                <c:pt idx="158">
                  <c:v>01/03/2008</c:v>
                </c:pt>
                <c:pt idx="159">
                  <c:v>01/04/2008</c:v>
                </c:pt>
                <c:pt idx="160">
                  <c:v>01/05/2008</c:v>
                </c:pt>
                <c:pt idx="161">
                  <c:v>01/06/2008</c:v>
                </c:pt>
                <c:pt idx="162">
                  <c:v>01/07/2008</c:v>
                </c:pt>
                <c:pt idx="163">
                  <c:v>01/08/2008</c:v>
                </c:pt>
                <c:pt idx="164">
                  <c:v>01/09/2008</c:v>
                </c:pt>
                <c:pt idx="165">
                  <c:v>01/10/2008</c:v>
                </c:pt>
                <c:pt idx="166">
                  <c:v>01/11/2008</c:v>
                </c:pt>
                <c:pt idx="167">
                  <c:v>01/12/2008</c:v>
                </c:pt>
                <c:pt idx="168">
                  <c:v>01/01/2009</c:v>
                </c:pt>
                <c:pt idx="169">
                  <c:v>01/02/2009</c:v>
                </c:pt>
                <c:pt idx="170">
                  <c:v>01/03/2009</c:v>
                </c:pt>
                <c:pt idx="171">
                  <c:v>01/04/2009</c:v>
                </c:pt>
                <c:pt idx="172">
                  <c:v>01/05/2009</c:v>
                </c:pt>
                <c:pt idx="173">
                  <c:v>01/06/2009</c:v>
                </c:pt>
                <c:pt idx="174">
                  <c:v>01/07/2009</c:v>
                </c:pt>
                <c:pt idx="175">
                  <c:v>01/08/2009</c:v>
                </c:pt>
                <c:pt idx="176">
                  <c:v>01/09/2009</c:v>
                </c:pt>
                <c:pt idx="177">
                  <c:v>01/10/2009</c:v>
                </c:pt>
                <c:pt idx="178">
                  <c:v>01/11/2009</c:v>
                </c:pt>
                <c:pt idx="179">
                  <c:v>01/12/2009</c:v>
                </c:pt>
                <c:pt idx="180">
                  <c:v>01/01/2010</c:v>
                </c:pt>
                <c:pt idx="181">
                  <c:v>01/02/2010</c:v>
                </c:pt>
                <c:pt idx="182">
                  <c:v>01/03/2010</c:v>
                </c:pt>
                <c:pt idx="183">
                  <c:v>01/04/2010</c:v>
                </c:pt>
                <c:pt idx="184">
                  <c:v>01/05/2010</c:v>
                </c:pt>
                <c:pt idx="185">
                  <c:v>01/06/2010</c:v>
                </c:pt>
                <c:pt idx="186">
                  <c:v>01/07/2010</c:v>
                </c:pt>
                <c:pt idx="187">
                  <c:v>01/08/2010</c:v>
                </c:pt>
                <c:pt idx="188">
                  <c:v>01/09/2010</c:v>
                </c:pt>
                <c:pt idx="189">
                  <c:v>01/10/2010</c:v>
                </c:pt>
                <c:pt idx="190">
                  <c:v>01/11/2010</c:v>
                </c:pt>
                <c:pt idx="191">
                  <c:v>01/12/2010</c:v>
                </c:pt>
                <c:pt idx="192">
                  <c:v>01/01/2011</c:v>
                </c:pt>
                <c:pt idx="193">
                  <c:v>01/02/2011</c:v>
                </c:pt>
                <c:pt idx="194">
                  <c:v>01/03/2011</c:v>
                </c:pt>
                <c:pt idx="195">
                  <c:v>01/04/2011</c:v>
                </c:pt>
                <c:pt idx="196">
                  <c:v>01/05/2011</c:v>
                </c:pt>
                <c:pt idx="197">
                  <c:v>01/06/2011</c:v>
                </c:pt>
                <c:pt idx="198">
                  <c:v>01/07/2011</c:v>
                </c:pt>
                <c:pt idx="199">
                  <c:v>01/08/2011</c:v>
                </c:pt>
                <c:pt idx="200">
                  <c:v>01/09/2011</c:v>
                </c:pt>
                <c:pt idx="201">
                  <c:v>01/10/2011</c:v>
                </c:pt>
                <c:pt idx="202">
                  <c:v>01/11/2011</c:v>
                </c:pt>
                <c:pt idx="203">
                  <c:v>01/12/2011</c:v>
                </c:pt>
                <c:pt idx="204">
                  <c:v>01/01/2012</c:v>
                </c:pt>
                <c:pt idx="205">
                  <c:v>01/02/2012</c:v>
                </c:pt>
                <c:pt idx="206">
                  <c:v>01/03/2012</c:v>
                </c:pt>
                <c:pt idx="207">
                  <c:v>01/04/2012</c:v>
                </c:pt>
                <c:pt idx="208">
                  <c:v>01/05/2012</c:v>
                </c:pt>
                <c:pt idx="209">
                  <c:v>01/06/2012</c:v>
                </c:pt>
                <c:pt idx="210">
                  <c:v>01/07/2012</c:v>
                </c:pt>
                <c:pt idx="211">
                  <c:v>01/08/2012</c:v>
                </c:pt>
                <c:pt idx="212">
                  <c:v>01/09/2012</c:v>
                </c:pt>
                <c:pt idx="213">
                  <c:v>01/10/2012</c:v>
                </c:pt>
                <c:pt idx="214">
                  <c:v>01/11/2012</c:v>
                </c:pt>
                <c:pt idx="215">
                  <c:v>01/12/2012</c:v>
                </c:pt>
                <c:pt idx="216">
                  <c:v>01/01/2013</c:v>
                </c:pt>
                <c:pt idx="217">
                  <c:v>01/02/2013</c:v>
                </c:pt>
                <c:pt idx="218">
                  <c:v>01/03/2013</c:v>
                </c:pt>
                <c:pt idx="219">
                  <c:v>01/04/2013</c:v>
                </c:pt>
                <c:pt idx="220">
                  <c:v>01/05/2013</c:v>
                </c:pt>
                <c:pt idx="221">
                  <c:v>01/06/2013</c:v>
                </c:pt>
                <c:pt idx="222">
                  <c:v>01/07/2013</c:v>
                </c:pt>
                <c:pt idx="223">
                  <c:v>01/08/2013</c:v>
                </c:pt>
                <c:pt idx="224">
                  <c:v>01/09/2013</c:v>
                </c:pt>
                <c:pt idx="225">
                  <c:v>01/10/2013</c:v>
                </c:pt>
                <c:pt idx="226">
                  <c:v>01/11/2013</c:v>
                </c:pt>
                <c:pt idx="227">
                  <c:v>01/12/2013</c:v>
                </c:pt>
                <c:pt idx="228">
                  <c:v>01/01/2014</c:v>
                </c:pt>
                <c:pt idx="229">
                  <c:v>01/02/2014</c:v>
                </c:pt>
                <c:pt idx="230">
                  <c:v>01/03/2014</c:v>
                </c:pt>
                <c:pt idx="231">
                  <c:v>01/04/2014</c:v>
                </c:pt>
                <c:pt idx="232">
                  <c:v>01/05/2014</c:v>
                </c:pt>
                <c:pt idx="233">
                  <c:v>01/06/2014</c:v>
                </c:pt>
                <c:pt idx="234">
                  <c:v>01/07/2014</c:v>
                </c:pt>
                <c:pt idx="235">
                  <c:v>01/08/2014</c:v>
                </c:pt>
                <c:pt idx="236">
                  <c:v>01/09/2014</c:v>
                </c:pt>
                <c:pt idx="237">
                  <c:v>01/10/2014</c:v>
                </c:pt>
                <c:pt idx="238">
                  <c:v>01/11/2014</c:v>
                </c:pt>
                <c:pt idx="239">
                  <c:v>01/12/2014</c:v>
                </c:pt>
                <c:pt idx="240">
                  <c:v>01/01/2015</c:v>
                </c:pt>
                <c:pt idx="241">
                  <c:v>01/02/2015</c:v>
                </c:pt>
                <c:pt idx="242">
                  <c:v>01/03/2015</c:v>
                </c:pt>
                <c:pt idx="243">
                  <c:v>01/04/2015</c:v>
                </c:pt>
                <c:pt idx="244">
                  <c:v>01/05/2015</c:v>
                </c:pt>
                <c:pt idx="245">
                  <c:v>01/06/2015</c:v>
                </c:pt>
                <c:pt idx="246">
                  <c:v>01/07/2015</c:v>
                </c:pt>
                <c:pt idx="247">
                  <c:v>01/08/2015</c:v>
                </c:pt>
                <c:pt idx="248">
                  <c:v>01/09/2015</c:v>
                </c:pt>
                <c:pt idx="249">
                  <c:v>01/10/2015</c:v>
                </c:pt>
                <c:pt idx="250">
                  <c:v>01/11/2015</c:v>
                </c:pt>
                <c:pt idx="251">
                  <c:v>01/12/2015</c:v>
                </c:pt>
                <c:pt idx="252">
                  <c:v>01/01/2016</c:v>
                </c:pt>
                <c:pt idx="253">
                  <c:v>01/02/2016</c:v>
                </c:pt>
                <c:pt idx="254">
                  <c:v>01/03/2016</c:v>
                </c:pt>
                <c:pt idx="255">
                  <c:v>01/04/2016</c:v>
                </c:pt>
                <c:pt idx="256">
                  <c:v>01/05/2016</c:v>
                </c:pt>
                <c:pt idx="257">
                  <c:v>01/06/2016</c:v>
                </c:pt>
                <c:pt idx="258">
                  <c:v>01/07/2016</c:v>
                </c:pt>
                <c:pt idx="259">
                  <c:v>01/08/2016</c:v>
                </c:pt>
                <c:pt idx="260">
                  <c:v>01/09/2016</c:v>
                </c:pt>
                <c:pt idx="261">
                  <c:v>01/10/2016</c:v>
                </c:pt>
                <c:pt idx="262">
                  <c:v>01/11/2016</c:v>
                </c:pt>
                <c:pt idx="263">
                  <c:v>01/12/2016</c:v>
                </c:pt>
                <c:pt idx="264">
                  <c:v>01/01/2017</c:v>
                </c:pt>
                <c:pt idx="265">
                  <c:v>01/02/2017</c:v>
                </c:pt>
                <c:pt idx="266">
                  <c:v>01/03/2017</c:v>
                </c:pt>
                <c:pt idx="267">
                  <c:v>01/04/2017</c:v>
                </c:pt>
              </c:strCache>
            </c:strRef>
          </c:cat>
          <c:val>
            <c:numRef>
              <c:f>'19'!$D$46:$D$313</c:f>
              <c:numCache>
                <c:formatCode>"£"#,##0</c:formatCode>
                <c:ptCount val="268"/>
                <c:pt idx="0">
                  <c:v>59532</c:v>
                </c:pt>
                <c:pt idx="1">
                  <c:v>60498</c:v>
                </c:pt>
                <c:pt idx="2">
                  <c:v>59953</c:v>
                </c:pt>
                <c:pt idx="3">
                  <c:v>60924</c:v>
                </c:pt>
                <c:pt idx="4">
                  <c:v>61705</c:v>
                </c:pt>
                <c:pt idx="5">
                  <c:v>62314</c:v>
                </c:pt>
                <c:pt idx="6">
                  <c:v>62296</c:v>
                </c:pt>
                <c:pt idx="7">
                  <c:v>60456</c:v>
                </c:pt>
                <c:pt idx="8">
                  <c:v>59811</c:v>
                </c:pt>
                <c:pt idx="9">
                  <c:v>58232</c:v>
                </c:pt>
                <c:pt idx="10">
                  <c:v>59542</c:v>
                </c:pt>
                <c:pt idx="11">
                  <c:v>59196</c:v>
                </c:pt>
                <c:pt idx="12">
                  <c:v>58574</c:v>
                </c:pt>
                <c:pt idx="13">
                  <c:v>59133</c:v>
                </c:pt>
                <c:pt idx="14">
                  <c:v>59827</c:v>
                </c:pt>
                <c:pt idx="15">
                  <c:v>60023</c:v>
                </c:pt>
                <c:pt idx="16">
                  <c:v>59601</c:v>
                </c:pt>
                <c:pt idx="17">
                  <c:v>59363</c:v>
                </c:pt>
                <c:pt idx="18">
                  <c:v>62114</c:v>
                </c:pt>
                <c:pt idx="19">
                  <c:v>62843</c:v>
                </c:pt>
                <c:pt idx="20">
                  <c:v>64054</c:v>
                </c:pt>
                <c:pt idx="21">
                  <c:v>65282</c:v>
                </c:pt>
                <c:pt idx="22">
                  <c:v>65080</c:v>
                </c:pt>
                <c:pt idx="23">
                  <c:v>64686</c:v>
                </c:pt>
                <c:pt idx="24">
                  <c:v>64281</c:v>
                </c:pt>
                <c:pt idx="25">
                  <c:v>64319</c:v>
                </c:pt>
                <c:pt idx="26">
                  <c:v>66363</c:v>
                </c:pt>
                <c:pt idx="27">
                  <c:v>66931</c:v>
                </c:pt>
                <c:pt idx="28">
                  <c:v>67731</c:v>
                </c:pt>
                <c:pt idx="29">
                  <c:v>68146</c:v>
                </c:pt>
                <c:pt idx="30">
                  <c:v>67933</c:v>
                </c:pt>
                <c:pt idx="31">
                  <c:v>70089</c:v>
                </c:pt>
                <c:pt idx="32">
                  <c:v>70174</c:v>
                </c:pt>
                <c:pt idx="33">
                  <c:v>73539</c:v>
                </c:pt>
                <c:pt idx="34">
                  <c:v>75369</c:v>
                </c:pt>
                <c:pt idx="35">
                  <c:v>78733</c:v>
                </c:pt>
                <c:pt idx="36">
                  <c:v>78455</c:v>
                </c:pt>
                <c:pt idx="37">
                  <c:v>77573</c:v>
                </c:pt>
                <c:pt idx="38">
                  <c:v>77269</c:v>
                </c:pt>
                <c:pt idx="39">
                  <c:v>76610</c:v>
                </c:pt>
                <c:pt idx="40">
                  <c:v>79556</c:v>
                </c:pt>
                <c:pt idx="41">
                  <c:v>80681</c:v>
                </c:pt>
                <c:pt idx="42">
                  <c:v>83297</c:v>
                </c:pt>
                <c:pt idx="43">
                  <c:v>82121</c:v>
                </c:pt>
                <c:pt idx="44">
                  <c:v>81528</c:v>
                </c:pt>
                <c:pt idx="45">
                  <c:v>81493</c:v>
                </c:pt>
                <c:pt idx="46">
                  <c:v>81277</c:v>
                </c:pt>
                <c:pt idx="47">
                  <c:v>81188</c:v>
                </c:pt>
                <c:pt idx="48">
                  <c:v>80714</c:v>
                </c:pt>
                <c:pt idx="49">
                  <c:v>81481</c:v>
                </c:pt>
                <c:pt idx="50">
                  <c:v>84279</c:v>
                </c:pt>
                <c:pt idx="51">
                  <c:v>85397</c:v>
                </c:pt>
                <c:pt idx="52">
                  <c:v>87357</c:v>
                </c:pt>
                <c:pt idx="53">
                  <c:v>89161</c:v>
                </c:pt>
                <c:pt idx="54">
                  <c:v>91392</c:v>
                </c:pt>
                <c:pt idx="55">
                  <c:v>91722</c:v>
                </c:pt>
                <c:pt idx="56">
                  <c:v>92096</c:v>
                </c:pt>
                <c:pt idx="57">
                  <c:v>92487</c:v>
                </c:pt>
                <c:pt idx="58">
                  <c:v>95503</c:v>
                </c:pt>
                <c:pt idx="59">
                  <c:v>97555</c:v>
                </c:pt>
                <c:pt idx="60">
                  <c:v>98877</c:v>
                </c:pt>
                <c:pt idx="61">
                  <c:v>100637</c:v>
                </c:pt>
                <c:pt idx="62">
                  <c:v>100717</c:v>
                </c:pt>
                <c:pt idx="63">
                  <c:v>103063</c:v>
                </c:pt>
                <c:pt idx="64">
                  <c:v>103021</c:v>
                </c:pt>
                <c:pt idx="65">
                  <c:v>104970</c:v>
                </c:pt>
                <c:pt idx="66">
                  <c:v>108746</c:v>
                </c:pt>
                <c:pt idx="67">
                  <c:v>112204</c:v>
                </c:pt>
                <c:pt idx="68">
                  <c:v>112739</c:v>
                </c:pt>
                <c:pt idx="69">
                  <c:v>111520</c:v>
                </c:pt>
                <c:pt idx="70">
                  <c:v>112320</c:v>
                </c:pt>
                <c:pt idx="71">
                  <c:v>114027</c:v>
                </c:pt>
                <c:pt idx="72">
                  <c:v>114992</c:v>
                </c:pt>
                <c:pt idx="73">
                  <c:v>110415</c:v>
                </c:pt>
                <c:pt idx="74">
                  <c:v>111970</c:v>
                </c:pt>
                <c:pt idx="75">
                  <c:v>111293</c:v>
                </c:pt>
                <c:pt idx="76">
                  <c:v>116663</c:v>
                </c:pt>
                <c:pt idx="77">
                  <c:v>116978</c:v>
                </c:pt>
                <c:pt idx="78">
                  <c:v>118660</c:v>
                </c:pt>
                <c:pt idx="79">
                  <c:v>119390</c:v>
                </c:pt>
                <c:pt idx="80">
                  <c:v>123035</c:v>
                </c:pt>
                <c:pt idx="81">
                  <c:v>126911</c:v>
                </c:pt>
                <c:pt idx="82">
                  <c:v>129024</c:v>
                </c:pt>
                <c:pt idx="83">
                  <c:v>128564</c:v>
                </c:pt>
                <c:pt idx="84">
                  <c:v>130283</c:v>
                </c:pt>
                <c:pt idx="85">
                  <c:v>132912</c:v>
                </c:pt>
                <c:pt idx="86">
                  <c:v>135193</c:v>
                </c:pt>
                <c:pt idx="87">
                  <c:v>137255</c:v>
                </c:pt>
                <c:pt idx="88">
                  <c:v>137640</c:v>
                </c:pt>
                <c:pt idx="89">
                  <c:v>141812</c:v>
                </c:pt>
                <c:pt idx="90">
                  <c:v>144804</c:v>
                </c:pt>
                <c:pt idx="91">
                  <c:v>149855</c:v>
                </c:pt>
                <c:pt idx="92">
                  <c:v>156460</c:v>
                </c:pt>
                <c:pt idx="93">
                  <c:v>162370</c:v>
                </c:pt>
                <c:pt idx="94">
                  <c:v>164844</c:v>
                </c:pt>
                <c:pt idx="95">
                  <c:v>166088</c:v>
                </c:pt>
                <c:pt idx="96">
                  <c:v>166268</c:v>
                </c:pt>
                <c:pt idx="97">
                  <c:v>169374</c:v>
                </c:pt>
                <c:pt idx="98">
                  <c:v>168302</c:v>
                </c:pt>
                <c:pt idx="99">
                  <c:v>170397</c:v>
                </c:pt>
                <c:pt idx="100">
                  <c:v>171485</c:v>
                </c:pt>
                <c:pt idx="101">
                  <c:v>173324</c:v>
                </c:pt>
                <c:pt idx="102">
                  <c:v>174910</c:v>
                </c:pt>
                <c:pt idx="103">
                  <c:v>179047</c:v>
                </c:pt>
                <c:pt idx="104">
                  <c:v>181324</c:v>
                </c:pt>
                <c:pt idx="105">
                  <c:v>184041</c:v>
                </c:pt>
                <c:pt idx="106">
                  <c:v>185642</c:v>
                </c:pt>
                <c:pt idx="107">
                  <c:v>188150</c:v>
                </c:pt>
                <c:pt idx="108">
                  <c:v>189543</c:v>
                </c:pt>
                <c:pt idx="109">
                  <c:v>187326</c:v>
                </c:pt>
                <c:pt idx="110">
                  <c:v>187901</c:v>
                </c:pt>
                <c:pt idx="111">
                  <c:v>191020</c:v>
                </c:pt>
                <c:pt idx="112">
                  <c:v>198361</c:v>
                </c:pt>
                <c:pt idx="113">
                  <c:v>202163</c:v>
                </c:pt>
                <c:pt idx="114">
                  <c:v>202476</c:v>
                </c:pt>
                <c:pt idx="115">
                  <c:v>204628</c:v>
                </c:pt>
                <c:pt idx="116">
                  <c:v>206786</c:v>
                </c:pt>
                <c:pt idx="117">
                  <c:v>210483</c:v>
                </c:pt>
                <c:pt idx="118">
                  <c:v>209319</c:v>
                </c:pt>
                <c:pt idx="119">
                  <c:v>208818</c:v>
                </c:pt>
                <c:pt idx="120">
                  <c:v>206541</c:v>
                </c:pt>
                <c:pt idx="121">
                  <c:v>200885</c:v>
                </c:pt>
                <c:pt idx="122">
                  <c:v>200163</c:v>
                </c:pt>
                <c:pt idx="123">
                  <c:v>201269</c:v>
                </c:pt>
                <c:pt idx="124">
                  <c:v>207575</c:v>
                </c:pt>
                <c:pt idx="125">
                  <c:v>209024</c:v>
                </c:pt>
                <c:pt idx="126">
                  <c:v>209026</c:v>
                </c:pt>
                <c:pt idx="127">
                  <c:v>206477</c:v>
                </c:pt>
                <c:pt idx="128">
                  <c:v>203364</c:v>
                </c:pt>
                <c:pt idx="129">
                  <c:v>204779</c:v>
                </c:pt>
                <c:pt idx="130">
                  <c:v>208882</c:v>
                </c:pt>
                <c:pt idx="131">
                  <c:v>212411</c:v>
                </c:pt>
                <c:pt idx="132">
                  <c:v>212304</c:v>
                </c:pt>
                <c:pt idx="133">
                  <c:v>211797</c:v>
                </c:pt>
                <c:pt idx="134">
                  <c:v>212463</c:v>
                </c:pt>
                <c:pt idx="135">
                  <c:v>209403</c:v>
                </c:pt>
                <c:pt idx="136">
                  <c:v>209516</c:v>
                </c:pt>
                <c:pt idx="137">
                  <c:v>211742</c:v>
                </c:pt>
                <c:pt idx="138">
                  <c:v>216892</c:v>
                </c:pt>
                <c:pt idx="139">
                  <c:v>218936</c:v>
                </c:pt>
                <c:pt idx="140">
                  <c:v>218172</c:v>
                </c:pt>
                <c:pt idx="141">
                  <c:v>219134</c:v>
                </c:pt>
                <c:pt idx="142">
                  <c:v>223911</c:v>
                </c:pt>
                <c:pt idx="143">
                  <c:v>227396</c:v>
                </c:pt>
                <c:pt idx="144">
                  <c:v>226779</c:v>
                </c:pt>
                <c:pt idx="145">
                  <c:v>224872</c:v>
                </c:pt>
                <c:pt idx="146">
                  <c:v>227315</c:v>
                </c:pt>
                <c:pt idx="147">
                  <c:v>236731</c:v>
                </c:pt>
                <c:pt idx="148">
                  <c:v>238161</c:v>
                </c:pt>
                <c:pt idx="149">
                  <c:v>239553</c:v>
                </c:pt>
                <c:pt idx="150">
                  <c:v>235879</c:v>
                </c:pt>
                <c:pt idx="151">
                  <c:v>239900</c:v>
                </c:pt>
                <c:pt idx="152">
                  <c:v>242366</c:v>
                </c:pt>
                <c:pt idx="153">
                  <c:v>243050</c:v>
                </c:pt>
                <c:pt idx="154">
                  <c:v>244102</c:v>
                </c:pt>
                <c:pt idx="155">
                  <c:v>240080</c:v>
                </c:pt>
                <c:pt idx="156">
                  <c:v>242322</c:v>
                </c:pt>
                <c:pt idx="157">
                  <c:v>239922</c:v>
                </c:pt>
                <c:pt idx="158">
                  <c:v>242240</c:v>
                </c:pt>
                <c:pt idx="159">
                  <c:v>238109</c:v>
                </c:pt>
                <c:pt idx="160">
                  <c:v>231720</c:v>
                </c:pt>
                <c:pt idx="161">
                  <c:v>228622</c:v>
                </c:pt>
                <c:pt idx="162">
                  <c:v>223232</c:v>
                </c:pt>
                <c:pt idx="163">
                  <c:v>222882</c:v>
                </c:pt>
                <c:pt idx="164">
                  <c:v>216590</c:v>
                </c:pt>
                <c:pt idx="165">
                  <c:v>218358</c:v>
                </c:pt>
                <c:pt idx="166">
                  <c:v>217058</c:v>
                </c:pt>
                <c:pt idx="167">
                  <c:v>214726</c:v>
                </c:pt>
                <c:pt idx="168">
                  <c:v>203417</c:v>
                </c:pt>
                <c:pt idx="169">
                  <c:v>204481</c:v>
                </c:pt>
                <c:pt idx="170">
                  <c:v>201726</c:v>
                </c:pt>
                <c:pt idx="171">
                  <c:v>197026</c:v>
                </c:pt>
                <c:pt idx="172">
                  <c:v>192834</c:v>
                </c:pt>
                <c:pt idx="173">
                  <c:v>194838</c:v>
                </c:pt>
                <c:pt idx="174">
                  <c:v>203887</c:v>
                </c:pt>
                <c:pt idx="175">
                  <c:v>204054</c:v>
                </c:pt>
                <c:pt idx="176">
                  <c:v>205674</c:v>
                </c:pt>
                <c:pt idx="177">
                  <c:v>212159</c:v>
                </c:pt>
                <c:pt idx="178">
                  <c:v>215125</c:v>
                </c:pt>
                <c:pt idx="179">
                  <c:v>215347</c:v>
                </c:pt>
                <c:pt idx="180">
                  <c:v>212343</c:v>
                </c:pt>
                <c:pt idx="181">
                  <c:v>211855</c:v>
                </c:pt>
                <c:pt idx="182">
                  <c:v>213910</c:v>
                </c:pt>
                <c:pt idx="183">
                  <c:v>218152</c:v>
                </c:pt>
                <c:pt idx="184">
                  <c:v>220921</c:v>
                </c:pt>
                <c:pt idx="185">
                  <c:v>220783</c:v>
                </c:pt>
                <c:pt idx="186">
                  <c:v>220015</c:v>
                </c:pt>
                <c:pt idx="187">
                  <c:v>218107</c:v>
                </c:pt>
                <c:pt idx="188">
                  <c:v>221426</c:v>
                </c:pt>
                <c:pt idx="189">
                  <c:v>217034</c:v>
                </c:pt>
                <c:pt idx="190">
                  <c:v>220460</c:v>
                </c:pt>
                <c:pt idx="191">
                  <c:v>218903</c:v>
                </c:pt>
                <c:pt idx="192">
                  <c:v>223050</c:v>
                </c:pt>
                <c:pt idx="193">
                  <c:v>214744</c:v>
                </c:pt>
                <c:pt idx="194">
                  <c:v>218501</c:v>
                </c:pt>
                <c:pt idx="195">
                  <c:v>218053</c:v>
                </c:pt>
                <c:pt idx="196">
                  <c:v>220886</c:v>
                </c:pt>
                <c:pt idx="197">
                  <c:v>220756</c:v>
                </c:pt>
                <c:pt idx="198">
                  <c:v>221746</c:v>
                </c:pt>
                <c:pt idx="199">
                  <c:v>223164</c:v>
                </c:pt>
                <c:pt idx="200">
                  <c:v>218663</c:v>
                </c:pt>
                <c:pt idx="201">
                  <c:v>220102</c:v>
                </c:pt>
                <c:pt idx="202">
                  <c:v>221794</c:v>
                </c:pt>
                <c:pt idx="203">
                  <c:v>221510</c:v>
                </c:pt>
                <c:pt idx="204">
                  <c:v>222491</c:v>
                </c:pt>
                <c:pt idx="205">
                  <c:v>220259</c:v>
                </c:pt>
                <c:pt idx="206">
                  <c:v>220061</c:v>
                </c:pt>
                <c:pt idx="207">
                  <c:v>216918</c:v>
                </c:pt>
                <c:pt idx="208">
                  <c:v>219639</c:v>
                </c:pt>
                <c:pt idx="209">
                  <c:v>222413</c:v>
                </c:pt>
                <c:pt idx="210">
                  <c:v>223399</c:v>
                </c:pt>
                <c:pt idx="211">
                  <c:v>224067</c:v>
                </c:pt>
                <c:pt idx="212">
                  <c:v>220658</c:v>
                </c:pt>
                <c:pt idx="213">
                  <c:v>219191</c:v>
                </c:pt>
                <c:pt idx="214">
                  <c:v>221450</c:v>
                </c:pt>
                <c:pt idx="215">
                  <c:v>221573</c:v>
                </c:pt>
                <c:pt idx="216">
                  <c:v>221031</c:v>
                </c:pt>
                <c:pt idx="217">
                  <c:v>218664</c:v>
                </c:pt>
                <c:pt idx="218">
                  <c:v>219019</c:v>
                </c:pt>
                <c:pt idx="219">
                  <c:v>219981</c:v>
                </c:pt>
                <c:pt idx="220">
                  <c:v>219393</c:v>
                </c:pt>
                <c:pt idx="221">
                  <c:v>224045</c:v>
                </c:pt>
                <c:pt idx="222">
                  <c:v>223279</c:v>
                </c:pt>
                <c:pt idx="223">
                  <c:v>223217</c:v>
                </c:pt>
                <c:pt idx="224">
                  <c:v>228991</c:v>
                </c:pt>
                <c:pt idx="225">
                  <c:v>233957</c:v>
                </c:pt>
                <c:pt idx="226">
                  <c:v>239127</c:v>
                </c:pt>
                <c:pt idx="227">
                  <c:v>233405</c:v>
                </c:pt>
                <c:pt idx="228">
                  <c:v>237071</c:v>
                </c:pt>
                <c:pt idx="229">
                  <c:v>238836</c:v>
                </c:pt>
                <c:pt idx="230">
                  <c:v>243634</c:v>
                </c:pt>
                <c:pt idx="231">
                  <c:v>245190</c:v>
                </c:pt>
                <c:pt idx="232">
                  <c:v>248116</c:v>
                </c:pt>
                <c:pt idx="233">
                  <c:v>251504</c:v>
                </c:pt>
                <c:pt idx="234">
                  <c:v>252702</c:v>
                </c:pt>
                <c:pt idx="235">
                  <c:v>257510</c:v>
                </c:pt>
                <c:pt idx="236">
                  <c:v>259410</c:v>
                </c:pt>
                <c:pt idx="237">
                  <c:v>260904</c:v>
                </c:pt>
                <c:pt idx="238">
                  <c:v>256937</c:v>
                </c:pt>
                <c:pt idx="239">
                  <c:v>256840</c:v>
                </c:pt>
                <c:pt idx="240">
                  <c:v>259205</c:v>
                </c:pt>
                <c:pt idx="241">
                  <c:v>262499</c:v>
                </c:pt>
                <c:pt idx="242">
                  <c:v>261871</c:v>
                </c:pt>
                <c:pt idx="243">
                  <c:v>262026</c:v>
                </c:pt>
                <c:pt idx="244">
                  <c:v>259884</c:v>
                </c:pt>
                <c:pt idx="245">
                  <c:v>263923</c:v>
                </c:pt>
                <c:pt idx="246">
                  <c:v>265290</c:v>
                </c:pt>
                <c:pt idx="247">
                  <c:v>266473</c:v>
                </c:pt>
                <c:pt idx="248">
                  <c:v>268405</c:v>
                </c:pt>
                <c:pt idx="249">
                  <c:v>269034</c:v>
                </c:pt>
                <c:pt idx="250">
                  <c:v>272263</c:v>
                </c:pt>
                <c:pt idx="251">
                  <c:v>273232</c:v>
                </c:pt>
                <c:pt idx="252">
                  <c:v>277470</c:v>
                </c:pt>
                <c:pt idx="253">
                  <c:v>278307</c:v>
                </c:pt>
                <c:pt idx="254">
                  <c:v>284547</c:v>
                </c:pt>
                <c:pt idx="255">
                  <c:v>281760</c:v>
                </c:pt>
                <c:pt idx="256">
                  <c:v>284188</c:v>
                </c:pt>
                <c:pt idx="257">
                  <c:v>279323</c:v>
                </c:pt>
                <c:pt idx="258">
                  <c:v>280279</c:v>
                </c:pt>
                <c:pt idx="259">
                  <c:v>280793</c:v>
                </c:pt>
                <c:pt idx="260">
                  <c:v>281352</c:v>
                </c:pt>
                <c:pt idx="261">
                  <c:v>284779</c:v>
                </c:pt>
                <c:pt idx="262">
                  <c:v>290127</c:v>
                </c:pt>
                <c:pt idx="263">
                  <c:v>289987</c:v>
                </c:pt>
                <c:pt idx="264">
                  <c:v>292927</c:v>
                </c:pt>
                <c:pt idx="265">
                  <c:v>290648</c:v>
                </c:pt>
                <c:pt idx="266">
                  <c:v>291898</c:v>
                </c:pt>
                <c:pt idx="267">
                  <c:v>289830</c:v>
                </c:pt>
              </c:numCache>
            </c:numRef>
          </c:val>
          <c:smooth val="0"/>
        </c:ser>
        <c:ser>
          <c:idx val="3"/>
          <c:order val="3"/>
          <c:tx>
            <c:strRef>
              <c:f>'19'!$E$44:$E$45</c:f>
              <c:strCache>
                <c:ptCount val="1"/>
                <c:pt idx="0">
                  <c:v>South East</c:v>
                </c:pt>
              </c:strCache>
            </c:strRef>
          </c:tx>
          <c:spPr>
            <a:ln w="9525"/>
          </c:spPr>
          <c:marker>
            <c:symbol val="none"/>
          </c:marker>
          <c:dPt>
            <c:idx val="244"/>
            <c:bubble3D val="0"/>
            <c:spPr>
              <a:ln w="9525">
                <a:solidFill>
                  <a:schemeClr val="accent4">
                    <a:shade val="76000"/>
                    <a:shade val="95000"/>
                    <a:satMod val="105000"/>
                  </a:schemeClr>
                </a:solidFill>
                <a:headEnd type="none" w="sm" len="sm"/>
              </a:ln>
            </c:spPr>
          </c:dPt>
          <c:cat>
            <c:strRef>
              <c:f>'19'!$A$46:$A$313</c:f>
              <c:strCache>
                <c:ptCount val="268"/>
                <c:pt idx="0">
                  <c:v>01/01/1995</c:v>
                </c:pt>
                <c:pt idx="1">
                  <c:v>01/02/1995</c:v>
                </c:pt>
                <c:pt idx="2">
                  <c:v>01/03/1995</c:v>
                </c:pt>
                <c:pt idx="3">
                  <c:v>01/04/1995</c:v>
                </c:pt>
                <c:pt idx="4">
                  <c:v>01/05/1995</c:v>
                </c:pt>
                <c:pt idx="5">
                  <c:v>01/06/1995</c:v>
                </c:pt>
                <c:pt idx="6">
                  <c:v>01/07/1995</c:v>
                </c:pt>
                <c:pt idx="7">
                  <c:v>01/08/1995</c:v>
                </c:pt>
                <c:pt idx="8">
                  <c:v>01/09/1995</c:v>
                </c:pt>
                <c:pt idx="9">
                  <c:v>01/10/1995</c:v>
                </c:pt>
                <c:pt idx="10">
                  <c:v>01/11/1995</c:v>
                </c:pt>
                <c:pt idx="11">
                  <c:v>01/12/1995</c:v>
                </c:pt>
                <c:pt idx="12">
                  <c:v>01/01/1996</c:v>
                </c:pt>
                <c:pt idx="13">
                  <c:v>01/02/1996</c:v>
                </c:pt>
                <c:pt idx="14">
                  <c:v>01/03/1996</c:v>
                </c:pt>
                <c:pt idx="15">
                  <c:v>01/04/1996</c:v>
                </c:pt>
                <c:pt idx="16">
                  <c:v>01/05/1996</c:v>
                </c:pt>
                <c:pt idx="17">
                  <c:v>01/06/1996</c:v>
                </c:pt>
                <c:pt idx="18">
                  <c:v>01/07/1996</c:v>
                </c:pt>
                <c:pt idx="19">
                  <c:v>01/08/1996</c:v>
                </c:pt>
                <c:pt idx="20">
                  <c:v>01/09/1996</c:v>
                </c:pt>
                <c:pt idx="21">
                  <c:v>01/10/1996</c:v>
                </c:pt>
                <c:pt idx="22">
                  <c:v>01/11/1996</c:v>
                </c:pt>
                <c:pt idx="23">
                  <c:v>01/12/1996</c:v>
                </c:pt>
                <c:pt idx="24">
                  <c:v>01/01/1997</c:v>
                </c:pt>
                <c:pt idx="25">
                  <c:v>01/02/1997</c:v>
                </c:pt>
                <c:pt idx="26">
                  <c:v>01/03/1997</c:v>
                </c:pt>
                <c:pt idx="27">
                  <c:v>01/04/1997</c:v>
                </c:pt>
                <c:pt idx="28">
                  <c:v>01/05/1997</c:v>
                </c:pt>
                <c:pt idx="29">
                  <c:v>01/06/1997</c:v>
                </c:pt>
                <c:pt idx="30">
                  <c:v>01/07/1997</c:v>
                </c:pt>
                <c:pt idx="31">
                  <c:v>01/08/1997</c:v>
                </c:pt>
                <c:pt idx="32">
                  <c:v>01/09/1997</c:v>
                </c:pt>
                <c:pt idx="33">
                  <c:v>01/10/1997</c:v>
                </c:pt>
                <c:pt idx="34">
                  <c:v>01/11/1997</c:v>
                </c:pt>
                <c:pt idx="35">
                  <c:v>01/12/1997</c:v>
                </c:pt>
                <c:pt idx="36">
                  <c:v>01/01/1998</c:v>
                </c:pt>
                <c:pt idx="37">
                  <c:v>01/02/1998</c:v>
                </c:pt>
                <c:pt idx="38">
                  <c:v>01/03/1998</c:v>
                </c:pt>
                <c:pt idx="39">
                  <c:v>01/04/1998</c:v>
                </c:pt>
                <c:pt idx="40">
                  <c:v>01/05/1998</c:v>
                </c:pt>
                <c:pt idx="41">
                  <c:v>01/06/1998</c:v>
                </c:pt>
                <c:pt idx="42">
                  <c:v>01/07/1998</c:v>
                </c:pt>
                <c:pt idx="43">
                  <c:v>01/08/1998</c:v>
                </c:pt>
                <c:pt idx="44">
                  <c:v>01/09/1998</c:v>
                </c:pt>
                <c:pt idx="45">
                  <c:v>01/10/1998</c:v>
                </c:pt>
                <c:pt idx="46">
                  <c:v>01/11/1998</c:v>
                </c:pt>
                <c:pt idx="47">
                  <c:v>01/12/1998</c:v>
                </c:pt>
                <c:pt idx="48">
                  <c:v>01/01/1999</c:v>
                </c:pt>
                <c:pt idx="49">
                  <c:v>01/02/1999</c:v>
                </c:pt>
                <c:pt idx="50">
                  <c:v>01/03/1999</c:v>
                </c:pt>
                <c:pt idx="51">
                  <c:v>01/04/1999</c:v>
                </c:pt>
                <c:pt idx="52">
                  <c:v>01/05/1999</c:v>
                </c:pt>
                <c:pt idx="53">
                  <c:v>01/06/1999</c:v>
                </c:pt>
                <c:pt idx="54">
                  <c:v>01/07/1999</c:v>
                </c:pt>
                <c:pt idx="55">
                  <c:v>01/08/1999</c:v>
                </c:pt>
                <c:pt idx="56">
                  <c:v>01/09/1999</c:v>
                </c:pt>
                <c:pt idx="57">
                  <c:v>01/10/1999</c:v>
                </c:pt>
                <c:pt idx="58">
                  <c:v>01/11/1999</c:v>
                </c:pt>
                <c:pt idx="59">
                  <c:v>01/12/1999</c:v>
                </c:pt>
                <c:pt idx="60">
                  <c:v>01/01/2000</c:v>
                </c:pt>
                <c:pt idx="61">
                  <c:v>01/02/2000</c:v>
                </c:pt>
                <c:pt idx="62">
                  <c:v>01/03/2000</c:v>
                </c:pt>
                <c:pt idx="63">
                  <c:v>01/04/2000</c:v>
                </c:pt>
                <c:pt idx="64">
                  <c:v>01/05/2000</c:v>
                </c:pt>
                <c:pt idx="65">
                  <c:v>01/06/2000</c:v>
                </c:pt>
                <c:pt idx="66">
                  <c:v>01/07/2000</c:v>
                </c:pt>
                <c:pt idx="67">
                  <c:v>01/08/2000</c:v>
                </c:pt>
                <c:pt idx="68">
                  <c:v>01/09/2000</c:v>
                </c:pt>
                <c:pt idx="69">
                  <c:v>01/10/2000</c:v>
                </c:pt>
                <c:pt idx="70">
                  <c:v>01/11/2000</c:v>
                </c:pt>
                <c:pt idx="71">
                  <c:v>01/12/2000</c:v>
                </c:pt>
                <c:pt idx="72">
                  <c:v>01/01/2001</c:v>
                </c:pt>
                <c:pt idx="73">
                  <c:v>01/02/2001</c:v>
                </c:pt>
                <c:pt idx="74">
                  <c:v>01/03/2001</c:v>
                </c:pt>
                <c:pt idx="75">
                  <c:v>01/04/2001</c:v>
                </c:pt>
                <c:pt idx="76">
                  <c:v>01/05/2001</c:v>
                </c:pt>
                <c:pt idx="77">
                  <c:v>01/06/2001</c:v>
                </c:pt>
                <c:pt idx="78">
                  <c:v>01/07/2001</c:v>
                </c:pt>
                <c:pt idx="79">
                  <c:v>01/08/2001</c:v>
                </c:pt>
                <c:pt idx="80">
                  <c:v>01/09/2001</c:v>
                </c:pt>
                <c:pt idx="81">
                  <c:v>01/10/2001</c:v>
                </c:pt>
                <c:pt idx="82">
                  <c:v>01/11/2001</c:v>
                </c:pt>
                <c:pt idx="83">
                  <c:v>01/12/2001</c:v>
                </c:pt>
                <c:pt idx="84">
                  <c:v>01/01/2002</c:v>
                </c:pt>
                <c:pt idx="85">
                  <c:v>01/02/2002</c:v>
                </c:pt>
                <c:pt idx="86">
                  <c:v>01/03/2002</c:v>
                </c:pt>
                <c:pt idx="87">
                  <c:v>01/04/2002</c:v>
                </c:pt>
                <c:pt idx="88">
                  <c:v>01/05/2002</c:v>
                </c:pt>
                <c:pt idx="89">
                  <c:v>01/06/2002</c:v>
                </c:pt>
                <c:pt idx="90">
                  <c:v>01/07/2002</c:v>
                </c:pt>
                <c:pt idx="91">
                  <c:v>01/08/2002</c:v>
                </c:pt>
                <c:pt idx="92">
                  <c:v>01/09/2002</c:v>
                </c:pt>
                <c:pt idx="93">
                  <c:v>01/10/2002</c:v>
                </c:pt>
                <c:pt idx="94">
                  <c:v>01/11/2002</c:v>
                </c:pt>
                <c:pt idx="95">
                  <c:v>01/12/2002</c:v>
                </c:pt>
                <c:pt idx="96">
                  <c:v>01/01/2003</c:v>
                </c:pt>
                <c:pt idx="97">
                  <c:v>01/02/2003</c:v>
                </c:pt>
                <c:pt idx="98">
                  <c:v>01/03/2003</c:v>
                </c:pt>
                <c:pt idx="99">
                  <c:v>01/04/2003</c:v>
                </c:pt>
                <c:pt idx="100">
                  <c:v>01/05/2003</c:v>
                </c:pt>
                <c:pt idx="101">
                  <c:v>01/06/2003</c:v>
                </c:pt>
                <c:pt idx="102">
                  <c:v>01/07/2003</c:v>
                </c:pt>
                <c:pt idx="103">
                  <c:v>01/08/2003</c:v>
                </c:pt>
                <c:pt idx="104">
                  <c:v>01/09/2003</c:v>
                </c:pt>
                <c:pt idx="105">
                  <c:v>01/10/2003</c:v>
                </c:pt>
                <c:pt idx="106">
                  <c:v>01/11/2003</c:v>
                </c:pt>
                <c:pt idx="107">
                  <c:v>01/12/2003</c:v>
                </c:pt>
                <c:pt idx="108">
                  <c:v>01/01/2004</c:v>
                </c:pt>
                <c:pt idx="109">
                  <c:v>01/02/2004</c:v>
                </c:pt>
                <c:pt idx="110">
                  <c:v>01/03/2004</c:v>
                </c:pt>
                <c:pt idx="111">
                  <c:v>01/04/2004</c:v>
                </c:pt>
                <c:pt idx="112">
                  <c:v>01/05/2004</c:v>
                </c:pt>
                <c:pt idx="113">
                  <c:v>01/06/2004</c:v>
                </c:pt>
                <c:pt idx="114">
                  <c:v>01/07/2004</c:v>
                </c:pt>
                <c:pt idx="115">
                  <c:v>01/08/2004</c:v>
                </c:pt>
                <c:pt idx="116">
                  <c:v>01/09/2004</c:v>
                </c:pt>
                <c:pt idx="117">
                  <c:v>01/10/2004</c:v>
                </c:pt>
                <c:pt idx="118">
                  <c:v>01/11/2004</c:v>
                </c:pt>
                <c:pt idx="119">
                  <c:v>01/12/2004</c:v>
                </c:pt>
                <c:pt idx="120">
                  <c:v>01/01/2005</c:v>
                </c:pt>
                <c:pt idx="121">
                  <c:v>01/02/2005</c:v>
                </c:pt>
                <c:pt idx="122">
                  <c:v>01/03/2005</c:v>
                </c:pt>
                <c:pt idx="123">
                  <c:v>01/04/2005</c:v>
                </c:pt>
                <c:pt idx="124">
                  <c:v>01/05/2005</c:v>
                </c:pt>
                <c:pt idx="125">
                  <c:v>01/06/2005</c:v>
                </c:pt>
                <c:pt idx="126">
                  <c:v>01/07/2005</c:v>
                </c:pt>
                <c:pt idx="127">
                  <c:v>01/08/2005</c:v>
                </c:pt>
                <c:pt idx="128">
                  <c:v>01/09/2005</c:v>
                </c:pt>
                <c:pt idx="129">
                  <c:v>01/10/2005</c:v>
                </c:pt>
                <c:pt idx="130">
                  <c:v>01/11/2005</c:v>
                </c:pt>
                <c:pt idx="131">
                  <c:v>01/12/2005</c:v>
                </c:pt>
                <c:pt idx="132">
                  <c:v>01/01/2006</c:v>
                </c:pt>
                <c:pt idx="133">
                  <c:v>01/02/2006</c:v>
                </c:pt>
                <c:pt idx="134">
                  <c:v>01/03/2006</c:v>
                </c:pt>
                <c:pt idx="135">
                  <c:v>01/04/2006</c:v>
                </c:pt>
                <c:pt idx="136">
                  <c:v>01/05/2006</c:v>
                </c:pt>
                <c:pt idx="137">
                  <c:v>01/06/2006</c:v>
                </c:pt>
                <c:pt idx="138">
                  <c:v>01/07/2006</c:v>
                </c:pt>
                <c:pt idx="139">
                  <c:v>01/08/2006</c:v>
                </c:pt>
                <c:pt idx="140">
                  <c:v>01/09/2006</c:v>
                </c:pt>
                <c:pt idx="141">
                  <c:v>01/10/2006</c:v>
                </c:pt>
                <c:pt idx="142">
                  <c:v>01/11/2006</c:v>
                </c:pt>
                <c:pt idx="143">
                  <c:v>01/12/2006</c:v>
                </c:pt>
                <c:pt idx="144">
                  <c:v>01/01/2007</c:v>
                </c:pt>
                <c:pt idx="145">
                  <c:v>01/02/2007</c:v>
                </c:pt>
                <c:pt idx="146">
                  <c:v>01/03/2007</c:v>
                </c:pt>
                <c:pt idx="147">
                  <c:v>01/04/2007</c:v>
                </c:pt>
                <c:pt idx="148">
                  <c:v>01/05/2007</c:v>
                </c:pt>
                <c:pt idx="149">
                  <c:v>01/06/2007</c:v>
                </c:pt>
                <c:pt idx="150">
                  <c:v>01/07/2007</c:v>
                </c:pt>
                <c:pt idx="151">
                  <c:v>01/08/2007</c:v>
                </c:pt>
                <c:pt idx="152">
                  <c:v>01/09/2007</c:v>
                </c:pt>
                <c:pt idx="153">
                  <c:v>01/10/2007</c:v>
                </c:pt>
                <c:pt idx="154">
                  <c:v>01/11/2007</c:v>
                </c:pt>
                <c:pt idx="155">
                  <c:v>01/12/2007</c:v>
                </c:pt>
                <c:pt idx="156">
                  <c:v>01/01/2008</c:v>
                </c:pt>
                <c:pt idx="157">
                  <c:v>01/02/2008</c:v>
                </c:pt>
                <c:pt idx="158">
                  <c:v>01/03/2008</c:v>
                </c:pt>
                <c:pt idx="159">
                  <c:v>01/04/2008</c:v>
                </c:pt>
                <c:pt idx="160">
                  <c:v>01/05/2008</c:v>
                </c:pt>
                <c:pt idx="161">
                  <c:v>01/06/2008</c:v>
                </c:pt>
                <c:pt idx="162">
                  <c:v>01/07/2008</c:v>
                </c:pt>
                <c:pt idx="163">
                  <c:v>01/08/2008</c:v>
                </c:pt>
                <c:pt idx="164">
                  <c:v>01/09/2008</c:v>
                </c:pt>
                <c:pt idx="165">
                  <c:v>01/10/2008</c:v>
                </c:pt>
                <c:pt idx="166">
                  <c:v>01/11/2008</c:v>
                </c:pt>
                <c:pt idx="167">
                  <c:v>01/12/2008</c:v>
                </c:pt>
                <c:pt idx="168">
                  <c:v>01/01/2009</c:v>
                </c:pt>
                <c:pt idx="169">
                  <c:v>01/02/2009</c:v>
                </c:pt>
                <c:pt idx="170">
                  <c:v>01/03/2009</c:v>
                </c:pt>
                <c:pt idx="171">
                  <c:v>01/04/2009</c:v>
                </c:pt>
                <c:pt idx="172">
                  <c:v>01/05/2009</c:v>
                </c:pt>
                <c:pt idx="173">
                  <c:v>01/06/2009</c:v>
                </c:pt>
                <c:pt idx="174">
                  <c:v>01/07/2009</c:v>
                </c:pt>
                <c:pt idx="175">
                  <c:v>01/08/2009</c:v>
                </c:pt>
                <c:pt idx="176">
                  <c:v>01/09/2009</c:v>
                </c:pt>
                <c:pt idx="177">
                  <c:v>01/10/2009</c:v>
                </c:pt>
                <c:pt idx="178">
                  <c:v>01/11/2009</c:v>
                </c:pt>
                <c:pt idx="179">
                  <c:v>01/12/2009</c:v>
                </c:pt>
                <c:pt idx="180">
                  <c:v>01/01/2010</c:v>
                </c:pt>
                <c:pt idx="181">
                  <c:v>01/02/2010</c:v>
                </c:pt>
                <c:pt idx="182">
                  <c:v>01/03/2010</c:v>
                </c:pt>
                <c:pt idx="183">
                  <c:v>01/04/2010</c:v>
                </c:pt>
                <c:pt idx="184">
                  <c:v>01/05/2010</c:v>
                </c:pt>
                <c:pt idx="185">
                  <c:v>01/06/2010</c:v>
                </c:pt>
                <c:pt idx="186">
                  <c:v>01/07/2010</c:v>
                </c:pt>
                <c:pt idx="187">
                  <c:v>01/08/2010</c:v>
                </c:pt>
                <c:pt idx="188">
                  <c:v>01/09/2010</c:v>
                </c:pt>
                <c:pt idx="189">
                  <c:v>01/10/2010</c:v>
                </c:pt>
                <c:pt idx="190">
                  <c:v>01/11/2010</c:v>
                </c:pt>
                <c:pt idx="191">
                  <c:v>01/12/2010</c:v>
                </c:pt>
                <c:pt idx="192">
                  <c:v>01/01/2011</c:v>
                </c:pt>
                <c:pt idx="193">
                  <c:v>01/02/2011</c:v>
                </c:pt>
                <c:pt idx="194">
                  <c:v>01/03/2011</c:v>
                </c:pt>
                <c:pt idx="195">
                  <c:v>01/04/2011</c:v>
                </c:pt>
                <c:pt idx="196">
                  <c:v>01/05/2011</c:v>
                </c:pt>
                <c:pt idx="197">
                  <c:v>01/06/2011</c:v>
                </c:pt>
                <c:pt idx="198">
                  <c:v>01/07/2011</c:v>
                </c:pt>
                <c:pt idx="199">
                  <c:v>01/08/2011</c:v>
                </c:pt>
                <c:pt idx="200">
                  <c:v>01/09/2011</c:v>
                </c:pt>
                <c:pt idx="201">
                  <c:v>01/10/2011</c:v>
                </c:pt>
                <c:pt idx="202">
                  <c:v>01/11/2011</c:v>
                </c:pt>
                <c:pt idx="203">
                  <c:v>01/12/2011</c:v>
                </c:pt>
                <c:pt idx="204">
                  <c:v>01/01/2012</c:v>
                </c:pt>
                <c:pt idx="205">
                  <c:v>01/02/2012</c:v>
                </c:pt>
                <c:pt idx="206">
                  <c:v>01/03/2012</c:v>
                </c:pt>
                <c:pt idx="207">
                  <c:v>01/04/2012</c:v>
                </c:pt>
                <c:pt idx="208">
                  <c:v>01/05/2012</c:v>
                </c:pt>
                <c:pt idx="209">
                  <c:v>01/06/2012</c:v>
                </c:pt>
                <c:pt idx="210">
                  <c:v>01/07/2012</c:v>
                </c:pt>
                <c:pt idx="211">
                  <c:v>01/08/2012</c:v>
                </c:pt>
                <c:pt idx="212">
                  <c:v>01/09/2012</c:v>
                </c:pt>
                <c:pt idx="213">
                  <c:v>01/10/2012</c:v>
                </c:pt>
                <c:pt idx="214">
                  <c:v>01/11/2012</c:v>
                </c:pt>
                <c:pt idx="215">
                  <c:v>01/12/2012</c:v>
                </c:pt>
                <c:pt idx="216">
                  <c:v>01/01/2013</c:v>
                </c:pt>
                <c:pt idx="217">
                  <c:v>01/02/2013</c:v>
                </c:pt>
                <c:pt idx="218">
                  <c:v>01/03/2013</c:v>
                </c:pt>
                <c:pt idx="219">
                  <c:v>01/04/2013</c:v>
                </c:pt>
                <c:pt idx="220">
                  <c:v>01/05/2013</c:v>
                </c:pt>
                <c:pt idx="221">
                  <c:v>01/06/2013</c:v>
                </c:pt>
                <c:pt idx="222">
                  <c:v>01/07/2013</c:v>
                </c:pt>
                <c:pt idx="223">
                  <c:v>01/08/2013</c:v>
                </c:pt>
                <c:pt idx="224">
                  <c:v>01/09/2013</c:v>
                </c:pt>
                <c:pt idx="225">
                  <c:v>01/10/2013</c:v>
                </c:pt>
                <c:pt idx="226">
                  <c:v>01/11/2013</c:v>
                </c:pt>
                <c:pt idx="227">
                  <c:v>01/12/2013</c:v>
                </c:pt>
                <c:pt idx="228">
                  <c:v>01/01/2014</c:v>
                </c:pt>
                <c:pt idx="229">
                  <c:v>01/02/2014</c:v>
                </c:pt>
                <c:pt idx="230">
                  <c:v>01/03/2014</c:v>
                </c:pt>
                <c:pt idx="231">
                  <c:v>01/04/2014</c:v>
                </c:pt>
                <c:pt idx="232">
                  <c:v>01/05/2014</c:v>
                </c:pt>
                <c:pt idx="233">
                  <c:v>01/06/2014</c:v>
                </c:pt>
                <c:pt idx="234">
                  <c:v>01/07/2014</c:v>
                </c:pt>
                <c:pt idx="235">
                  <c:v>01/08/2014</c:v>
                </c:pt>
                <c:pt idx="236">
                  <c:v>01/09/2014</c:v>
                </c:pt>
                <c:pt idx="237">
                  <c:v>01/10/2014</c:v>
                </c:pt>
                <c:pt idx="238">
                  <c:v>01/11/2014</c:v>
                </c:pt>
                <c:pt idx="239">
                  <c:v>01/12/2014</c:v>
                </c:pt>
                <c:pt idx="240">
                  <c:v>01/01/2015</c:v>
                </c:pt>
                <c:pt idx="241">
                  <c:v>01/02/2015</c:v>
                </c:pt>
                <c:pt idx="242">
                  <c:v>01/03/2015</c:v>
                </c:pt>
                <c:pt idx="243">
                  <c:v>01/04/2015</c:v>
                </c:pt>
                <c:pt idx="244">
                  <c:v>01/05/2015</c:v>
                </c:pt>
                <c:pt idx="245">
                  <c:v>01/06/2015</c:v>
                </c:pt>
                <c:pt idx="246">
                  <c:v>01/07/2015</c:v>
                </c:pt>
                <c:pt idx="247">
                  <c:v>01/08/2015</c:v>
                </c:pt>
                <c:pt idx="248">
                  <c:v>01/09/2015</c:v>
                </c:pt>
                <c:pt idx="249">
                  <c:v>01/10/2015</c:v>
                </c:pt>
                <c:pt idx="250">
                  <c:v>01/11/2015</c:v>
                </c:pt>
                <c:pt idx="251">
                  <c:v>01/12/2015</c:v>
                </c:pt>
                <c:pt idx="252">
                  <c:v>01/01/2016</c:v>
                </c:pt>
                <c:pt idx="253">
                  <c:v>01/02/2016</c:v>
                </c:pt>
                <c:pt idx="254">
                  <c:v>01/03/2016</c:v>
                </c:pt>
                <c:pt idx="255">
                  <c:v>01/04/2016</c:v>
                </c:pt>
                <c:pt idx="256">
                  <c:v>01/05/2016</c:v>
                </c:pt>
                <c:pt idx="257">
                  <c:v>01/06/2016</c:v>
                </c:pt>
                <c:pt idx="258">
                  <c:v>01/07/2016</c:v>
                </c:pt>
                <c:pt idx="259">
                  <c:v>01/08/2016</c:v>
                </c:pt>
                <c:pt idx="260">
                  <c:v>01/09/2016</c:v>
                </c:pt>
                <c:pt idx="261">
                  <c:v>01/10/2016</c:v>
                </c:pt>
                <c:pt idx="262">
                  <c:v>01/11/2016</c:v>
                </c:pt>
                <c:pt idx="263">
                  <c:v>01/12/2016</c:v>
                </c:pt>
                <c:pt idx="264">
                  <c:v>01/01/2017</c:v>
                </c:pt>
                <c:pt idx="265">
                  <c:v>01/02/2017</c:v>
                </c:pt>
                <c:pt idx="266">
                  <c:v>01/03/2017</c:v>
                </c:pt>
                <c:pt idx="267">
                  <c:v>01/04/2017</c:v>
                </c:pt>
              </c:strCache>
            </c:strRef>
          </c:cat>
          <c:val>
            <c:numRef>
              <c:f>'19'!$E$46:$E$313</c:f>
              <c:numCache>
                <c:formatCode>"£"#,##0</c:formatCode>
                <c:ptCount val="268"/>
                <c:pt idx="0">
                  <c:v>64019</c:v>
                </c:pt>
                <c:pt idx="1">
                  <c:v>63715</c:v>
                </c:pt>
                <c:pt idx="2">
                  <c:v>64114</c:v>
                </c:pt>
                <c:pt idx="3">
                  <c:v>64623</c:v>
                </c:pt>
                <c:pt idx="4">
                  <c:v>64530</c:v>
                </c:pt>
                <c:pt idx="5">
                  <c:v>65511</c:v>
                </c:pt>
                <c:pt idx="6">
                  <c:v>65225</c:v>
                </c:pt>
                <c:pt idx="7">
                  <c:v>64852</c:v>
                </c:pt>
                <c:pt idx="8">
                  <c:v>64352</c:v>
                </c:pt>
                <c:pt idx="9">
                  <c:v>64126</c:v>
                </c:pt>
                <c:pt idx="10">
                  <c:v>64416</c:v>
                </c:pt>
                <c:pt idx="11">
                  <c:v>64261</c:v>
                </c:pt>
                <c:pt idx="12">
                  <c:v>64057</c:v>
                </c:pt>
                <c:pt idx="13">
                  <c:v>63770</c:v>
                </c:pt>
                <c:pt idx="14">
                  <c:v>63809</c:v>
                </c:pt>
                <c:pt idx="15">
                  <c:v>64985</c:v>
                </c:pt>
                <c:pt idx="16">
                  <c:v>65344</c:v>
                </c:pt>
                <c:pt idx="17">
                  <c:v>65927</c:v>
                </c:pt>
                <c:pt idx="18">
                  <c:v>67001</c:v>
                </c:pt>
                <c:pt idx="19">
                  <c:v>67333</c:v>
                </c:pt>
                <c:pt idx="20">
                  <c:v>67196</c:v>
                </c:pt>
                <c:pt idx="21">
                  <c:v>67133</c:v>
                </c:pt>
                <c:pt idx="22">
                  <c:v>67967</c:v>
                </c:pt>
                <c:pt idx="23">
                  <c:v>68772</c:v>
                </c:pt>
                <c:pt idx="24">
                  <c:v>69008</c:v>
                </c:pt>
                <c:pt idx="25">
                  <c:v>69675</c:v>
                </c:pt>
                <c:pt idx="26">
                  <c:v>70721</c:v>
                </c:pt>
                <c:pt idx="27">
                  <c:v>71955</c:v>
                </c:pt>
                <c:pt idx="28">
                  <c:v>73359</c:v>
                </c:pt>
                <c:pt idx="29">
                  <c:v>74440</c:v>
                </c:pt>
                <c:pt idx="30">
                  <c:v>75787</c:v>
                </c:pt>
                <c:pt idx="31">
                  <c:v>77465</c:v>
                </c:pt>
                <c:pt idx="32">
                  <c:v>78067</c:v>
                </c:pt>
                <c:pt idx="33">
                  <c:v>79067</c:v>
                </c:pt>
                <c:pt idx="34">
                  <c:v>79955</c:v>
                </c:pt>
                <c:pt idx="35">
                  <c:v>79839</c:v>
                </c:pt>
                <c:pt idx="36">
                  <c:v>79976</c:v>
                </c:pt>
                <c:pt idx="37">
                  <c:v>80218</c:v>
                </c:pt>
                <c:pt idx="38">
                  <c:v>81185</c:v>
                </c:pt>
                <c:pt idx="39">
                  <c:v>83176</c:v>
                </c:pt>
                <c:pt idx="40">
                  <c:v>83993</c:v>
                </c:pt>
                <c:pt idx="41">
                  <c:v>85019</c:v>
                </c:pt>
                <c:pt idx="42">
                  <c:v>85994</c:v>
                </c:pt>
                <c:pt idx="43">
                  <c:v>86862</c:v>
                </c:pt>
                <c:pt idx="44">
                  <c:v>86723</c:v>
                </c:pt>
                <c:pt idx="45">
                  <c:v>86847</c:v>
                </c:pt>
                <c:pt idx="46">
                  <c:v>86952</c:v>
                </c:pt>
                <c:pt idx="47">
                  <c:v>86784</c:v>
                </c:pt>
                <c:pt idx="48">
                  <c:v>87346</c:v>
                </c:pt>
                <c:pt idx="49">
                  <c:v>87443</c:v>
                </c:pt>
                <c:pt idx="50">
                  <c:v>88024</c:v>
                </c:pt>
                <c:pt idx="51">
                  <c:v>89754</c:v>
                </c:pt>
                <c:pt idx="52">
                  <c:v>90801</c:v>
                </c:pt>
                <c:pt idx="53">
                  <c:v>92489</c:v>
                </c:pt>
                <c:pt idx="54">
                  <c:v>94135</c:v>
                </c:pt>
                <c:pt idx="55">
                  <c:v>96538</c:v>
                </c:pt>
                <c:pt idx="56">
                  <c:v>99137</c:v>
                </c:pt>
                <c:pt idx="57">
                  <c:v>99999</c:v>
                </c:pt>
                <c:pt idx="58">
                  <c:v>101397</c:v>
                </c:pt>
                <c:pt idx="59">
                  <c:v>103346</c:v>
                </c:pt>
                <c:pt idx="60">
                  <c:v>104358</c:v>
                </c:pt>
                <c:pt idx="61">
                  <c:v>104721</c:v>
                </c:pt>
                <c:pt idx="62">
                  <c:v>107765</c:v>
                </c:pt>
                <c:pt idx="63">
                  <c:v>111947</c:v>
                </c:pt>
                <c:pt idx="64">
                  <c:v>113099</c:v>
                </c:pt>
                <c:pt idx="65">
                  <c:v>115640</c:v>
                </c:pt>
                <c:pt idx="66">
                  <c:v>116597</c:v>
                </c:pt>
                <c:pt idx="67">
                  <c:v>118743</c:v>
                </c:pt>
                <c:pt idx="68">
                  <c:v>118166</c:v>
                </c:pt>
                <c:pt idx="69">
                  <c:v>118370</c:v>
                </c:pt>
                <c:pt idx="70">
                  <c:v>117929</c:v>
                </c:pt>
                <c:pt idx="71">
                  <c:v>118983</c:v>
                </c:pt>
                <c:pt idx="72">
                  <c:v>118668</c:v>
                </c:pt>
                <c:pt idx="73">
                  <c:v>119198</c:v>
                </c:pt>
                <c:pt idx="74">
                  <c:v>120770</c:v>
                </c:pt>
                <c:pt idx="75">
                  <c:v>123754</c:v>
                </c:pt>
                <c:pt idx="76">
                  <c:v>125086</c:v>
                </c:pt>
                <c:pt idx="77">
                  <c:v>127693</c:v>
                </c:pt>
                <c:pt idx="78">
                  <c:v>129751</c:v>
                </c:pt>
                <c:pt idx="79">
                  <c:v>131743</c:v>
                </c:pt>
                <c:pt idx="80">
                  <c:v>132693</c:v>
                </c:pt>
                <c:pt idx="81">
                  <c:v>134038</c:v>
                </c:pt>
                <c:pt idx="82">
                  <c:v>135285</c:v>
                </c:pt>
                <c:pt idx="83">
                  <c:v>136468</c:v>
                </c:pt>
                <c:pt idx="84">
                  <c:v>137154</c:v>
                </c:pt>
                <c:pt idx="85">
                  <c:v>136801</c:v>
                </c:pt>
                <c:pt idx="86">
                  <c:v>139425</c:v>
                </c:pt>
                <c:pt idx="87">
                  <c:v>141861</c:v>
                </c:pt>
                <c:pt idx="88">
                  <c:v>146013</c:v>
                </c:pt>
                <c:pt idx="89">
                  <c:v>149123</c:v>
                </c:pt>
                <c:pt idx="90">
                  <c:v>153199</c:v>
                </c:pt>
                <c:pt idx="91">
                  <c:v>157672</c:v>
                </c:pt>
                <c:pt idx="92">
                  <c:v>159843</c:v>
                </c:pt>
                <c:pt idx="93">
                  <c:v>162290</c:v>
                </c:pt>
                <c:pt idx="94">
                  <c:v>164980</c:v>
                </c:pt>
                <c:pt idx="95">
                  <c:v>166939</c:v>
                </c:pt>
                <c:pt idx="96">
                  <c:v>169024</c:v>
                </c:pt>
                <c:pt idx="97">
                  <c:v>169132</c:v>
                </c:pt>
                <c:pt idx="98">
                  <c:v>170871</c:v>
                </c:pt>
                <c:pt idx="99">
                  <c:v>172240</c:v>
                </c:pt>
                <c:pt idx="100">
                  <c:v>173815</c:v>
                </c:pt>
                <c:pt idx="101">
                  <c:v>175525</c:v>
                </c:pt>
                <c:pt idx="102">
                  <c:v>177245</c:v>
                </c:pt>
                <c:pt idx="103">
                  <c:v>177730</c:v>
                </c:pt>
                <c:pt idx="104">
                  <c:v>176384</c:v>
                </c:pt>
                <c:pt idx="105">
                  <c:v>179187</c:v>
                </c:pt>
                <c:pt idx="106">
                  <c:v>180240</c:v>
                </c:pt>
                <c:pt idx="107">
                  <c:v>180699</c:v>
                </c:pt>
                <c:pt idx="108">
                  <c:v>182139</c:v>
                </c:pt>
                <c:pt idx="109">
                  <c:v>183091</c:v>
                </c:pt>
                <c:pt idx="110">
                  <c:v>184545</c:v>
                </c:pt>
                <c:pt idx="111">
                  <c:v>186611</c:v>
                </c:pt>
                <c:pt idx="112">
                  <c:v>189893</c:v>
                </c:pt>
                <c:pt idx="113">
                  <c:v>192250</c:v>
                </c:pt>
                <c:pt idx="114">
                  <c:v>194728</c:v>
                </c:pt>
                <c:pt idx="115">
                  <c:v>198248</c:v>
                </c:pt>
                <c:pt idx="116">
                  <c:v>197736</c:v>
                </c:pt>
                <c:pt idx="117">
                  <c:v>197557</c:v>
                </c:pt>
                <c:pt idx="118">
                  <c:v>199497</c:v>
                </c:pt>
                <c:pt idx="119">
                  <c:v>197794</c:v>
                </c:pt>
                <c:pt idx="120">
                  <c:v>195620</c:v>
                </c:pt>
                <c:pt idx="121">
                  <c:v>196482</c:v>
                </c:pt>
                <c:pt idx="122">
                  <c:v>196494</c:v>
                </c:pt>
                <c:pt idx="123">
                  <c:v>197998</c:v>
                </c:pt>
                <c:pt idx="124">
                  <c:v>198849</c:v>
                </c:pt>
                <c:pt idx="125">
                  <c:v>199220</c:v>
                </c:pt>
                <c:pt idx="126">
                  <c:v>200336</c:v>
                </c:pt>
                <c:pt idx="127">
                  <c:v>200950</c:v>
                </c:pt>
                <c:pt idx="128">
                  <c:v>201181</c:v>
                </c:pt>
                <c:pt idx="129">
                  <c:v>199322</c:v>
                </c:pt>
                <c:pt idx="130">
                  <c:v>200577</c:v>
                </c:pt>
                <c:pt idx="131">
                  <c:v>200784</c:v>
                </c:pt>
                <c:pt idx="132">
                  <c:v>201252</c:v>
                </c:pt>
                <c:pt idx="133">
                  <c:v>201878</c:v>
                </c:pt>
                <c:pt idx="134">
                  <c:v>202726</c:v>
                </c:pt>
                <c:pt idx="135">
                  <c:v>205285</c:v>
                </c:pt>
                <c:pt idx="136">
                  <c:v>208458</c:v>
                </c:pt>
                <c:pt idx="137">
                  <c:v>209556</c:v>
                </c:pt>
                <c:pt idx="138">
                  <c:v>211719</c:v>
                </c:pt>
                <c:pt idx="139">
                  <c:v>213017</c:v>
                </c:pt>
                <c:pt idx="140">
                  <c:v>214854</c:v>
                </c:pt>
                <c:pt idx="141">
                  <c:v>214634</c:v>
                </c:pt>
                <c:pt idx="142">
                  <c:v>216507</c:v>
                </c:pt>
                <c:pt idx="143">
                  <c:v>219389</c:v>
                </c:pt>
                <c:pt idx="144">
                  <c:v>220546</c:v>
                </c:pt>
                <c:pt idx="145">
                  <c:v>219879</c:v>
                </c:pt>
                <c:pt idx="146">
                  <c:v>221581</c:v>
                </c:pt>
                <c:pt idx="147">
                  <c:v>225548</c:v>
                </c:pt>
                <c:pt idx="148">
                  <c:v>230061</c:v>
                </c:pt>
                <c:pt idx="149">
                  <c:v>231684</c:v>
                </c:pt>
                <c:pt idx="150">
                  <c:v>235796</c:v>
                </c:pt>
                <c:pt idx="151">
                  <c:v>236007</c:v>
                </c:pt>
                <c:pt idx="152">
                  <c:v>238302</c:v>
                </c:pt>
                <c:pt idx="153">
                  <c:v>238845</c:v>
                </c:pt>
                <c:pt idx="154">
                  <c:v>238670</c:v>
                </c:pt>
                <c:pt idx="155">
                  <c:v>237099</c:v>
                </c:pt>
                <c:pt idx="156">
                  <c:v>235300</c:v>
                </c:pt>
                <c:pt idx="157">
                  <c:v>231825</c:v>
                </c:pt>
                <c:pt idx="158">
                  <c:v>232495</c:v>
                </c:pt>
                <c:pt idx="159">
                  <c:v>230863</c:v>
                </c:pt>
                <c:pt idx="160">
                  <c:v>232076</c:v>
                </c:pt>
                <c:pt idx="161">
                  <c:v>229212</c:v>
                </c:pt>
                <c:pt idx="162">
                  <c:v>227808</c:v>
                </c:pt>
                <c:pt idx="163">
                  <c:v>220523</c:v>
                </c:pt>
                <c:pt idx="164">
                  <c:v>215167</c:v>
                </c:pt>
                <c:pt idx="165">
                  <c:v>209022</c:v>
                </c:pt>
                <c:pt idx="166">
                  <c:v>203088</c:v>
                </c:pt>
                <c:pt idx="167">
                  <c:v>200350</c:v>
                </c:pt>
                <c:pt idx="168">
                  <c:v>194568</c:v>
                </c:pt>
                <c:pt idx="169">
                  <c:v>191720</c:v>
                </c:pt>
                <c:pt idx="170">
                  <c:v>191156</c:v>
                </c:pt>
                <c:pt idx="171">
                  <c:v>193112</c:v>
                </c:pt>
                <c:pt idx="172">
                  <c:v>196756</c:v>
                </c:pt>
                <c:pt idx="173">
                  <c:v>199318</c:v>
                </c:pt>
                <c:pt idx="174">
                  <c:v>202557</c:v>
                </c:pt>
                <c:pt idx="175">
                  <c:v>206729</c:v>
                </c:pt>
                <c:pt idx="176">
                  <c:v>209426</c:v>
                </c:pt>
                <c:pt idx="177">
                  <c:v>210508</c:v>
                </c:pt>
                <c:pt idx="178">
                  <c:v>212153</c:v>
                </c:pt>
                <c:pt idx="179">
                  <c:v>211679</c:v>
                </c:pt>
                <c:pt idx="180">
                  <c:v>217936</c:v>
                </c:pt>
                <c:pt idx="181">
                  <c:v>217339</c:v>
                </c:pt>
                <c:pt idx="182">
                  <c:v>216665</c:v>
                </c:pt>
                <c:pt idx="183">
                  <c:v>218270</c:v>
                </c:pt>
                <c:pt idx="184">
                  <c:v>220434</c:v>
                </c:pt>
                <c:pt idx="185">
                  <c:v>222047</c:v>
                </c:pt>
                <c:pt idx="186">
                  <c:v>224554</c:v>
                </c:pt>
                <c:pt idx="187">
                  <c:v>224123</c:v>
                </c:pt>
                <c:pt idx="188">
                  <c:v>224587</c:v>
                </c:pt>
                <c:pt idx="189">
                  <c:v>221298</c:v>
                </c:pt>
                <c:pt idx="190">
                  <c:v>219815</c:v>
                </c:pt>
                <c:pt idx="191">
                  <c:v>218657</c:v>
                </c:pt>
                <c:pt idx="192">
                  <c:v>216680</c:v>
                </c:pt>
                <c:pt idx="193">
                  <c:v>217190</c:v>
                </c:pt>
                <c:pt idx="194">
                  <c:v>215778</c:v>
                </c:pt>
                <c:pt idx="195">
                  <c:v>218178</c:v>
                </c:pt>
                <c:pt idx="196">
                  <c:v>218577</c:v>
                </c:pt>
                <c:pt idx="197">
                  <c:v>219162</c:v>
                </c:pt>
                <c:pt idx="198">
                  <c:v>222005</c:v>
                </c:pt>
                <c:pt idx="199">
                  <c:v>220344</c:v>
                </c:pt>
                <c:pt idx="200">
                  <c:v>221239</c:v>
                </c:pt>
                <c:pt idx="201">
                  <c:v>218309</c:v>
                </c:pt>
                <c:pt idx="202">
                  <c:v>219732</c:v>
                </c:pt>
                <c:pt idx="203">
                  <c:v>219371</c:v>
                </c:pt>
                <c:pt idx="204">
                  <c:v>217660</c:v>
                </c:pt>
                <c:pt idx="205">
                  <c:v>218487</c:v>
                </c:pt>
                <c:pt idx="206">
                  <c:v>219094</c:v>
                </c:pt>
                <c:pt idx="207">
                  <c:v>223223</c:v>
                </c:pt>
                <c:pt idx="208">
                  <c:v>223509</c:v>
                </c:pt>
                <c:pt idx="209">
                  <c:v>224379</c:v>
                </c:pt>
                <c:pt idx="210">
                  <c:v>226770</c:v>
                </c:pt>
                <c:pt idx="211">
                  <c:v>227861</c:v>
                </c:pt>
                <c:pt idx="212">
                  <c:v>228457</c:v>
                </c:pt>
                <c:pt idx="213">
                  <c:v>224927</c:v>
                </c:pt>
                <c:pt idx="214">
                  <c:v>224563</c:v>
                </c:pt>
                <c:pt idx="215">
                  <c:v>225865</c:v>
                </c:pt>
                <c:pt idx="216">
                  <c:v>225210</c:v>
                </c:pt>
                <c:pt idx="217">
                  <c:v>223861</c:v>
                </c:pt>
                <c:pt idx="218">
                  <c:v>225295</c:v>
                </c:pt>
                <c:pt idx="219">
                  <c:v>227862</c:v>
                </c:pt>
                <c:pt idx="220">
                  <c:v>228343</c:v>
                </c:pt>
                <c:pt idx="221">
                  <c:v>230987</c:v>
                </c:pt>
                <c:pt idx="222">
                  <c:v>233752</c:v>
                </c:pt>
                <c:pt idx="223">
                  <c:v>234507</c:v>
                </c:pt>
                <c:pt idx="224">
                  <c:v>235143</c:v>
                </c:pt>
                <c:pt idx="225">
                  <c:v>235311</c:v>
                </c:pt>
                <c:pt idx="226">
                  <c:v>237224</c:v>
                </c:pt>
                <c:pt idx="227">
                  <c:v>238975</c:v>
                </c:pt>
                <c:pt idx="228">
                  <c:v>240961</c:v>
                </c:pt>
                <c:pt idx="229">
                  <c:v>241314</c:v>
                </c:pt>
                <c:pt idx="230">
                  <c:v>243371</c:v>
                </c:pt>
                <c:pt idx="231">
                  <c:v>247105</c:v>
                </c:pt>
                <c:pt idx="232">
                  <c:v>251395</c:v>
                </c:pt>
                <c:pt idx="233">
                  <c:v>253441</c:v>
                </c:pt>
                <c:pt idx="234">
                  <c:v>257701</c:v>
                </c:pt>
                <c:pt idx="235">
                  <c:v>261254</c:v>
                </c:pt>
                <c:pt idx="236">
                  <c:v>263171</c:v>
                </c:pt>
                <c:pt idx="237">
                  <c:v>263518</c:v>
                </c:pt>
                <c:pt idx="238">
                  <c:v>262969</c:v>
                </c:pt>
                <c:pt idx="239">
                  <c:v>264217</c:v>
                </c:pt>
                <c:pt idx="240">
                  <c:v>264848</c:v>
                </c:pt>
                <c:pt idx="241">
                  <c:v>264568</c:v>
                </c:pt>
                <c:pt idx="242">
                  <c:v>265090</c:v>
                </c:pt>
                <c:pt idx="243">
                  <c:v>268550</c:v>
                </c:pt>
                <c:pt idx="244">
                  <c:v>271147</c:v>
                </c:pt>
                <c:pt idx="245">
                  <c:v>275224</c:v>
                </c:pt>
                <c:pt idx="246">
                  <c:v>279875</c:v>
                </c:pt>
                <c:pt idx="247">
                  <c:v>283369</c:v>
                </c:pt>
                <c:pt idx="248">
                  <c:v>284374</c:v>
                </c:pt>
                <c:pt idx="249">
                  <c:v>286452</c:v>
                </c:pt>
                <c:pt idx="250">
                  <c:v>288509</c:v>
                </c:pt>
                <c:pt idx="251">
                  <c:v>291298</c:v>
                </c:pt>
                <c:pt idx="252">
                  <c:v>293678</c:v>
                </c:pt>
                <c:pt idx="253">
                  <c:v>295613</c:v>
                </c:pt>
                <c:pt idx="254">
                  <c:v>300201</c:v>
                </c:pt>
                <c:pt idx="255">
                  <c:v>297712</c:v>
                </c:pt>
                <c:pt idx="256">
                  <c:v>301196</c:v>
                </c:pt>
                <c:pt idx="257">
                  <c:v>305155</c:v>
                </c:pt>
                <c:pt idx="258">
                  <c:v>309127</c:v>
                </c:pt>
                <c:pt idx="259">
                  <c:v>309998</c:v>
                </c:pt>
                <c:pt idx="260">
                  <c:v>307620</c:v>
                </c:pt>
                <c:pt idx="261">
                  <c:v>308295</c:v>
                </c:pt>
                <c:pt idx="262">
                  <c:v>308223</c:v>
                </c:pt>
                <c:pt idx="263">
                  <c:v>309736</c:v>
                </c:pt>
                <c:pt idx="264">
                  <c:v>313737</c:v>
                </c:pt>
                <c:pt idx="265">
                  <c:v>312567</c:v>
                </c:pt>
                <c:pt idx="266">
                  <c:v>314290</c:v>
                </c:pt>
                <c:pt idx="267">
                  <c:v>315334</c:v>
                </c:pt>
              </c:numCache>
            </c:numRef>
          </c:val>
          <c:smooth val="0"/>
        </c:ser>
        <c:ser>
          <c:idx val="4"/>
          <c:order val="4"/>
          <c:tx>
            <c:strRef>
              <c:f>'19'!$F$44:$F$45</c:f>
              <c:strCache>
                <c:ptCount val="1"/>
                <c:pt idx="0">
                  <c:v>South West</c:v>
                </c:pt>
              </c:strCache>
            </c:strRef>
          </c:tx>
          <c:spPr>
            <a:ln w="9525"/>
          </c:spPr>
          <c:marker>
            <c:symbol val="none"/>
          </c:marker>
          <c:cat>
            <c:strRef>
              <c:f>'19'!$A$46:$A$313</c:f>
              <c:strCache>
                <c:ptCount val="268"/>
                <c:pt idx="0">
                  <c:v>01/01/1995</c:v>
                </c:pt>
                <c:pt idx="1">
                  <c:v>01/02/1995</c:v>
                </c:pt>
                <c:pt idx="2">
                  <c:v>01/03/1995</c:v>
                </c:pt>
                <c:pt idx="3">
                  <c:v>01/04/1995</c:v>
                </c:pt>
                <c:pt idx="4">
                  <c:v>01/05/1995</c:v>
                </c:pt>
                <c:pt idx="5">
                  <c:v>01/06/1995</c:v>
                </c:pt>
                <c:pt idx="6">
                  <c:v>01/07/1995</c:v>
                </c:pt>
                <c:pt idx="7">
                  <c:v>01/08/1995</c:v>
                </c:pt>
                <c:pt idx="8">
                  <c:v>01/09/1995</c:v>
                </c:pt>
                <c:pt idx="9">
                  <c:v>01/10/1995</c:v>
                </c:pt>
                <c:pt idx="10">
                  <c:v>01/11/1995</c:v>
                </c:pt>
                <c:pt idx="11">
                  <c:v>01/12/1995</c:v>
                </c:pt>
                <c:pt idx="12">
                  <c:v>01/01/1996</c:v>
                </c:pt>
                <c:pt idx="13">
                  <c:v>01/02/1996</c:v>
                </c:pt>
                <c:pt idx="14">
                  <c:v>01/03/1996</c:v>
                </c:pt>
                <c:pt idx="15">
                  <c:v>01/04/1996</c:v>
                </c:pt>
                <c:pt idx="16">
                  <c:v>01/05/1996</c:v>
                </c:pt>
                <c:pt idx="17">
                  <c:v>01/06/1996</c:v>
                </c:pt>
                <c:pt idx="18">
                  <c:v>01/07/1996</c:v>
                </c:pt>
                <c:pt idx="19">
                  <c:v>01/08/1996</c:v>
                </c:pt>
                <c:pt idx="20">
                  <c:v>01/09/1996</c:v>
                </c:pt>
                <c:pt idx="21">
                  <c:v>01/10/1996</c:v>
                </c:pt>
                <c:pt idx="22">
                  <c:v>01/11/1996</c:v>
                </c:pt>
                <c:pt idx="23">
                  <c:v>01/12/1996</c:v>
                </c:pt>
                <c:pt idx="24">
                  <c:v>01/01/1997</c:v>
                </c:pt>
                <c:pt idx="25">
                  <c:v>01/02/1997</c:v>
                </c:pt>
                <c:pt idx="26">
                  <c:v>01/03/1997</c:v>
                </c:pt>
                <c:pt idx="27">
                  <c:v>01/04/1997</c:v>
                </c:pt>
                <c:pt idx="28">
                  <c:v>01/05/1997</c:v>
                </c:pt>
                <c:pt idx="29">
                  <c:v>01/06/1997</c:v>
                </c:pt>
                <c:pt idx="30">
                  <c:v>01/07/1997</c:v>
                </c:pt>
                <c:pt idx="31">
                  <c:v>01/08/1997</c:v>
                </c:pt>
                <c:pt idx="32">
                  <c:v>01/09/1997</c:v>
                </c:pt>
                <c:pt idx="33">
                  <c:v>01/10/1997</c:v>
                </c:pt>
                <c:pt idx="34">
                  <c:v>01/11/1997</c:v>
                </c:pt>
                <c:pt idx="35">
                  <c:v>01/12/1997</c:v>
                </c:pt>
                <c:pt idx="36">
                  <c:v>01/01/1998</c:v>
                </c:pt>
                <c:pt idx="37">
                  <c:v>01/02/1998</c:v>
                </c:pt>
                <c:pt idx="38">
                  <c:v>01/03/1998</c:v>
                </c:pt>
                <c:pt idx="39">
                  <c:v>01/04/1998</c:v>
                </c:pt>
                <c:pt idx="40">
                  <c:v>01/05/1998</c:v>
                </c:pt>
                <c:pt idx="41">
                  <c:v>01/06/1998</c:v>
                </c:pt>
                <c:pt idx="42">
                  <c:v>01/07/1998</c:v>
                </c:pt>
                <c:pt idx="43">
                  <c:v>01/08/1998</c:v>
                </c:pt>
                <c:pt idx="44">
                  <c:v>01/09/1998</c:v>
                </c:pt>
                <c:pt idx="45">
                  <c:v>01/10/1998</c:v>
                </c:pt>
                <c:pt idx="46">
                  <c:v>01/11/1998</c:v>
                </c:pt>
                <c:pt idx="47">
                  <c:v>01/12/1998</c:v>
                </c:pt>
                <c:pt idx="48">
                  <c:v>01/01/1999</c:v>
                </c:pt>
                <c:pt idx="49">
                  <c:v>01/02/1999</c:v>
                </c:pt>
                <c:pt idx="50">
                  <c:v>01/03/1999</c:v>
                </c:pt>
                <c:pt idx="51">
                  <c:v>01/04/1999</c:v>
                </c:pt>
                <c:pt idx="52">
                  <c:v>01/05/1999</c:v>
                </c:pt>
                <c:pt idx="53">
                  <c:v>01/06/1999</c:v>
                </c:pt>
                <c:pt idx="54">
                  <c:v>01/07/1999</c:v>
                </c:pt>
                <c:pt idx="55">
                  <c:v>01/08/1999</c:v>
                </c:pt>
                <c:pt idx="56">
                  <c:v>01/09/1999</c:v>
                </c:pt>
                <c:pt idx="57">
                  <c:v>01/10/1999</c:v>
                </c:pt>
                <c:pt idx="58">
                  <c:v>01/11/1999</c:v>
                </c:pt>
                <c:pt idx="59">
                  <c:v>01/12/1999</c:v>
                </c:pt>
                <c:pt idx="60">
                  <c:v>01/01/2000</c:v>
                </c:pt>
                <c:pt idx="61">
                  <c:v>01/02/2000</c:v>
                </c:pt>
                <c:pt idx="62">
                  <c:v>01/03/2000</c:v>
                </c:pt>
                <c:pt idx="63">
                  <c:v>01/04/2000</c:v>
                </c:pt>
                <c:pt idx="64">
                  <c:v>01/05/2000</c:v>
                </c:pt>
                <c:pt idx="65">
                  <c:v>01/06/2000</c:v>
                </c:pt>
                <c:pt idx="66">
                  <c:v>01/07/2000</c:v>
                </c:pt>
                <c:pt idx="67">
                  <c:v>01/08/2000</c:v>
                </c:pt>
                <c:pt idx="68">
                  <c:v>01/09/2000</c:v>
                </c:pt>
                <c:pt idx="69">
                  <c:v>01/10/2000</c:v>
                </c:pt>
                <c:pt idx="70">
                  <c:v>01/11/2000</c:v>
                </c:pt>
                <c:pt idx="71">
                  <c:v>01/12/2000</c:v>
                </c:pt>
                <c:pt idx="72">
                  <c:v>01/01/2001</c:v>
                </c:pt>
                <c:pt idx="73">
                  <c:v>01/02/2001</c:v>
                </c:pt>
                <c:pt idx="74">
                  <c:v>01/03/2001</c:v>
                </c:pt>
                <c:pt idx="75">
                  <c:v>01/04/2001</c:v>
                </c:pt>
                <c:pt idx="76">
                  <c:v>01/05/2001</c:v>
                </c:pt>
                <c:pt idx="77">
                  <c:v>01/06/2001</c:v>
                </c:pt>
                <c:pt idx="78">
                  <c:v>01/07/2001</c:v>
                </c:pt>
                <c:pt idx="79">
                  <c:v>01/08/2001</c:v>
                </c:pt>
                <c:pt idx="80">
                  <c:v>01/09/2001</c:v>
                </c:pt>
                <c:pt idx="81">
                  <c:v>01/10/2001</c:v>
                </c:pt>
                <c:pt idx="82">
                  <c:v>01/11/2001</c:v>
                </c:pt>
                <c:pt idx="83">
                  <c:v>01/12/2001</c:v>
                </c:pt>
                <c:pt idx="84">
                  <c:v>01/01/2002</c:v>
                </c:pt>
                <c:pt idx="85">
                  <c:v>01/02/2002</c:v>
                </c:pt>
                <c:pt idx="86">
                  <c:v>01/03/2002</c:v>
                </c:pt>
                <c:pt idx="87">
                  <c:v>01/04/2002</c:v>
                </c:pt>
                <c:pt idx="88">
                  <c:v>01/05/2002</c:v>
                </c:pt>
                <c:pt idx="89">
                  <c:v>01/06/2002</c:v>
                </c:pt>
                <c:pt idx="90">
                  <c:v>01/07/2002</c:v>
                </c:pt>
                <c:pt idx="91">
                  <c:v>01/08/2002</c:v>
                </c:pt>
                <c:pt idx="92">
                  <c:v>01/09/2002</c:v>
                </c:pt>
                <c:pt idx="93">
                  <c:v>01/10/2002</c:v>
                </c:pt>
                <c:pt idx="94">
                  <c:v>01/11/2002</c:v>
                </c:pt>
                <c:pt idx="95">
                  <c:v>01/12/2002</c:v>
                </c:pt>
                <c:pt idx="96">
                  <c:v>01/01/2003</c:v>
                </c:pt>
                <c:pt idx="97">
                  <c:v>01/02/2003</c:v>
                </c:pt>
                <c:pt idx="98">
                  <c:v>01/03/2003</c:v>
                </c:pt>
                <c:pt idx="99">
                  <c:v>01/04/2003</c:v>
                </c:pt>
                <c:pt idx="100">
                  <c:v>01/05/2003</c:v>
                </c:pt>
                <c:pt idx="101">
                  <c:v>01/06/2003</c:v>
                </c:pt>
                <c:pt idx="102">
                  <c:v>01/07/2003</c:v>
                </c:pt>
                <c:pt idx="103">
                  <c:v>01/08/2003</c:v>
                </c:pt>
                <c:pt idx="104">
                  <c:v>01/09/2003</c:v>
                </c:pt>
                <c:pt idx="105">
                  <c:v>01/10/2003</c:v>
                </c:pt>
                <c:pt idx="106">
                  <c:v>01/11/2003</c:v>
                </c:pt>
                <c:pt idx="107">
                  <c:v>01/12/2003</c:v>
                </c:pt>
                <c:pt idx="108">
                  <c:v>01/01/2004</c:v>
                </c:pt>
                <c:pt idx="109">
                  <c:v>01/02/2004</c:v>
                </c:pt>
                <c:pt idx="110">
                  <c:v>01/03/2004</c:v>
                </c:pt>
                <c:pt idx="111">
                  <c:v>01/04/2004</c:v>
                </c:pt>
                <c:pt idx="112">
                  <c:v>01/05/2004</c:v>
                </c:pt>
                <c:pt idx="113">
                  <c:v>01/06/2004</c:v>
                </c:pt>
                <c:pt idx="114">
                  <c:v>01/07/2004</c:v>
                </c:pt>
                <c:pt idx="115">
                  <c:v>01/08/2004</c:v>
                </c:pt>
                <c:pt idx="116">
                  <c:v>01/09/2004</c:v>
                </c:pt>
                <c:pt idx="117">
                  <c:v>01/10/2004</c:v>
                </c:pt>
                <c:pt idx="118">
                  <c:v>01/11/2004</c:v>
                </c:pt>
                <c:pt idx="119">
                  <c:v>01/12/2004</c:v>
                </c:pt>
                <c:pt idx="120">
                  <c:v>01/01/2005</c:v>
                </c:pt>
                <c:pt idx="121">
                  <c:v>01/02/2005</c:v>
                </c:pt>
                <c:pt idx="122">
                  <c:v>01/03/2005</c:v>
                </c:pt>
                <c:pt idx="123">
                  <c:v>01/04/2005</c:v>
                </c:pt>
                <c:pt idx="124">
                  <c:v>01/05/2005</c:v>
                </c:pt>
                <c:pt idx="125">
                  <c:v>01/06/2005</c:v>
                </c:pt>
                <c:pt idx="126">
                  <c:v>01/07/2005</c:v>
                </c:pt>
                <c:pt idx="127">
                  <c:v>01/08/2005</c:v>
                </c:pt>
                <c:pt idx="128">
                  <c:v>01/09/2005</c:v>
                </c:pt>
                <c:pt idx="129">
                  <c:v>01/10/2005</c:v>
                </c:pt>
                <c:pt idx="130">
                  <c:v>01/11/2005</c:v>
                </c:pt>
                <c:pt idx="131">
                  <c:v>01/12/2005</c:v>
                </c:pt>
                <c:pt idx="132">
                  <c:v>01/01/2006</c:v>
                </c:pt>
                <c:pt idx="133">
                  <c:v>01/02/2006</c:v>
                </c:pt>
                <c:pt idx="134">
                  <c:v>01/03/2006</c:v>
                </c:pt>
                <c:pt idx="135">
                  <c:v>01/04/2006</c:v>
                </c:pt>
                <c:pt idx="136">
                  <c:v>01/05/2006</c:v>
                </c:pt>
                <c:pt idx="137">
                  <c:v>01/06/2006</c:v>
                </c:pt>
                <c:pt idx="138">
                  <c:v>01/07/2006</c:v>
                </c:pt>
                <c:pt idx="139">
                  <c:v>01/08/2006</c:v>
                </c:pt>
                <c:pt idx="140">
                  <c:v>01/09/2006</c:v>
                </c:pt>
                <c:pt idx="141">
                  <c:v>01/10/2006</c:v>
                </c:pt>
                <c:pt idx="142">
                  <c:v>01/11/2006</c:v>
                </c:pt>
                <c:pt idx="143">
                  <c:v>01/12/2006</c:v>
                </c:pt>
                <c:pt idx="144">
                  <c:v>01/01/2007</c:v>
                </c:pt>
                <c:pt idx="145">
                  <c:v>01/02/2007</c:v>
                </c:pt>
                <c:pt idx="146">
                  <c:v>01/03/2007</c:v>
                </c:pt>
                <c:pt idx="147">
                  <c:v>01/04/2007</c:v>
                </c:pt>
                <c:pt idx="148">
                  <c:v>01/05/2007</c:v>
                </c:pt>
                <c:pt idx="149">
                  <c:v>01/06/2007</c:v>
                </c:pt>
                <c:pt idx="150">
                  <c:v>01/07/2007</c:v>
                </c:pt>
                <c:pt idx="151">
                  <c:v>01/08/2007</c:v>
                </c:pt>
                <c:pt idx="152">
                  <c:v>01/09/2007</c:v>
                </c:pt>
                <c:pt idx="153">
                  <c:v>01/10/2007</c:v>
                </c:pt>
                <c:pt idx="154">
                  <c:v>01/11/2007</c:v>
                </c:pt>
                <c:pt idx="155">
                  <c:v>01/12/2007</c:v>
                </c:pt>
                <c:pt idx="156">
                  <c:v>01/01/2008</c:v>
                </c:pt>
                <c:pt idx="157">
                  <c:v>01/02/2008</c:v>
                </c:pt>
                <c:pt idx="158">
                  <c:v>01/03/2008</c:v>
                </c:pt>
                <c:pt idx="159">
                  <c:v>01/04/2008</c:v>
                </c:pt>
                <c:pt idx="160">
                  <c:v>01/05/2008</c:v>
                </c:pt>
                <c:pt idx="161">
                  <c:v>01/06/2008</c:v>
                </c:pt>
                <c:pt idx="162">
                  <c:v>01/07/2008</c:v>
                </c:pt>
                <c:pt idx="163">
                  <c:v>01/08/2008</c:v>
                </c:pt>
                <c:pt idx="164">
                  <c:v>01/09/2008</c:v>
                </c:pt>
                <c:pt idx="165">
                  <c:v>01/10/2008</c:v>
                </c:pt>
                <c:pt idx="166">
                  <c:v>01/11/2008</c:v>
                </c:pt>
                <c:pt idx="167">
                  <c:v>01/12/2008</c:v>
                </c:pt>
                <c:pt idx="168">
                  <c:v>01/01/2009</c:v>
                </c:pt>
                <c:pt idx="169">
                  <c:v>01/02/2009</c:v>
                </c:pt>
                <c:pt idx="170">
                  <c:v>01/03/2009</c:v>
                </c:pt>
                <c:pt idx="171">
                  <c:v>01/04/2009</c:v>
                </c:pt>
                <c:pt idx="172">
                  <c:v>01/05/2009</c:v>
                </c:pt>
                <c:pt idx="173">
                  <c:v>01/06/2009</c:v>
                </c:pt>
                <c:pt idx="174">
                  <c:v>01/07/2009</c:v>
                </c:pt>
                <c:pt idx="175">
                  <c:v>01/08/2009</c:v>
                </c:pt>
                <c:pt idx="176">
                  <c:v>01/09/2009</c:v>
                </c:pt>
                <c:pt idx="177">
                  <c:v>01/10/2009</c:v>
                </c:pt>
                <c:pt idx="178">
                  <c:v>01/11/2009</c:v>
                </c:pt>
                <c:pt idx="179">
                  <c:v>01/12/2009</c:v>
                </c:pt>
                <c:pt idx="180">
                  <c:v>01/01/2010</c:v>
                </c:pt>
                <c:pt idx="181">
                  <c:v>01/02/2010</c:v>
                </c:pt>
                <c:pt idx="182">
                  <c:v>01/03/2010</c:v>
                </c:pt>
                <c:pt idx="183">
                  <c:v>01/04/2010</c:v>
                </c:pt>
                <c:pt idx="184">
                  <c:v>01/05/2010</c:v>
                </c:pt>
                <c:pt idx="185">
                  <c:v>01/06/2010</c:v>
                </c:pt>
                <c:pt idx="186">
                  <c:v>01/07/2010</c:v>
                </c:pt>
                <c:pt idx="187">
                  <c:v>01/08/2010</c:v>
                </c:pt>
                <c:pt idx="188">
                  <c:v>01/09/2010</c:v>
                </c:pt>
                <c:pt idx="189">
                  <c:v>01/10/2010</c:v>
                </c:pt>
                <c:pt idx="190">
                  <c:v>01/11/2010</c:v>
                </c:pt>
                <c:pt idx="191">
                  <c:v>01/12/2010</c:v>
                </c:pt>
                <c:pt idx="192">
                  <c:v>01/01/2011</c:v>
                </c:pt>
                <c:pt idx="193">
                  <c:v>01/02/2011</c:v>
                </c:pt>
                <c:pt idx="194">
                  <c:v>01/03/2011</c:v>
                </c:pt>
                <c:pt idx="195">
                  <c:v>01/04/2011</c:v>
                </c:pt>
                <c:pt idx="196">
                  <c:v>01/05/2011</c:v>
                </c:pt>
                <c:pt idx="197">
                  <c:v>01/06/2011</c:v>
                </c:pt>
                <c:pt idx="198">
                  <c:v>01/07/2011</c:v>
                </c:pt>
                <c:pt idx="199">
                  <c:v>01/08/2011</c:v>
                </c:pt>
                <c:pt idx="200">
                  <c:v>01/09/2011</c:v>
                </c:pt>
                <c:pt idx="201">
                  <c:v>01/10/2011</c:v>
                </c:pt>
                <c:pt idx="202">
                  <c:v>01/11/2011</c:v>
                </c:pt>
                <c:pt idx="203">
                  <c:v>01/12/2011</c:v>
                </c:pt>
                <c:pt idx="204">
                  <c:v>01/01/2012</c:v>
                </c:pt>
                <c:pt idx="205">
                  <c:v>01/02/2012</c:v>
                </c:pt>
                <c:pt idx="206">
                  <c:v>01/03/2012</c:v>
                </c:pt>
                <c:pt idx="207">
                  <c:v>01/04/2012</c:v>
                </c:pt>
                <c:pt idx="208">
                  <c:v>01/05/2012</c:v>
                </c:pt>
                <c:pt idx="209">
                  <c:v>01/06/2012</c:v>
                </c:pt>
                <c:pt idx="210">
                  <c:v>01/07/2012</c:v>
                </c:pt>
                <c:pt idx="211">
                  <c:v>01/08/2012</c:v>
                </c:pt>
                <c:pt idx="212">
                  <c:v>01/09/2012</c:v>
                </c:pt>
                <c:pt idx="213">
                  <c:v>01/10/2012</c:v>
                </c:pt>
                <c:pt idx="214">
                  <c:v>01/11/2012</c:v>
                </c:pt>
                <c:pt idx="215">
                  <c:v>01/12/2012</c:v>
                </c:pt>
                <c:pt idx="216">
                  <c:v>01/01/2013</c:v>
                </c:pt>
                <c:pt idx="217">
                  <c:v>01/02/2013</c:v>
                </c:pt>
                <c:pt idx="218">
                  <c:v>01/03/2013</c:v>
                </c:pt>
                <c:pt idx="219">
                  <c:v>01/04/2013</c:v>
                </c:pt>
                <c:pt idx="220">
                  <c:v>01/05/2013</c:v>
                </c:pt>
                <c:pt idx="221">
                  <c:v>01/06/2013</c:v>
                </c:pt>
                <c:pt idx="222">
                  <c:v>01/07/2013</c:v>
                </c:pt>
                <c:pt idx="223">
                  <c:v>01/08/2013</c:v>
                </c:pt>
                <c:pt idx="224">
                  <c:v>01/09/2013</c:v>
                </c:pt>
                <c:pt idx="225">
                  <c:v>01/10/2013</c:v>
                </c:pt>
                <c:pt idx="226">
                  <c:v>01/11/2013</c:v>
                </c:pt>
                <c:pt idx="227">
                  <c:v>01/12/2013</c:v>
                </c:pt>
                <c:pt idx="228">
                  <c:v>01/01/2014</c:v>
                </c:pt>
                <c:pt idx="229">
                  <c:v>01/02/2014</c:v>
                </c:pt>
                <c:pt idx="230">
                  <c:v>01/03/2014</c:v>
                </c:pt>
                <c:pt idx="231">
                  <c:v>01/04/2014</c:v>
                </c:pt>
                <c:pt idx="232">
                  <c:v>01/05/2014</c:v>
                </c:pt>
                <c:pt idx="233">
                  <c:v>01/06/2014</c:v>
                </c:pt>
                <c:pt idx="234">
                  <c:v>01/07/2014</c:v>
                </c:pt>
                <c:pt idx="235">
                  <c:v>01/08/2014</c:v>
                </c:pt>
                <c:pt idx="236">
                  <c:v>01/09/2014</c:v>
                </c:pt>
                <c:pt idx="237">
                  <c:v>01/10/2014</c:v>
                </c:pt>
                <c:pt idx="238">
                  <c:v>01/11/2014</c:v>
                </c:pt>
                <c:pt idx="239">
                  <c:v>01/12/2014</c:v>
                </c:pt>
                <c:pt idx="240">
                  <c:v>01/01/2015</c:v>
                </c:pt>
                <c:pt idx="241">
                  <c:v>01/02/2015</c:v>
                </c:pt>
                <c:pt idx="242">
                  <c:v>01/03/2015</c:v>
                </c:pt>
                <c:pt idx="243">
                  <c:v>01/04/2015</c:v>
                </c:pt>
                <c:pt idx="244">
                  <c:v>01/05/2015</c:v>
                </c:pt>
                <c:pt idx="245">
                  <c:v>01/06/2015</c:v>
                </c:pt>
                <c:pt idx="246">
                  <c:v>01/07/2015</c:v>
                </c:pt>
                <c:pt idx="247">
                  <c:v>01/08/2015</c:v>
                </c:pt>
                <c:pt idx="248">
                  <c:v>01/09/2015</c:v>
                </c:pt>
                <c:pt idx="249">
                  <c:v>01/10/2015</c:v>
                </c:pt>
                <c:pt idx="250">
                  <c:v>01/11/2015</c:v>
                </c:pt>
                <c:pt idx="251">
                  <c:v>01/12/2015</c:v>
                </c:pt>
                <c:pt idx="252">
                  <c:v>01/01/2016</c:v>
                </c:pt>
                <c:pt idx="253">
                  <c:v>01/02/2016</c:v>
                </c:pt>
                <c:pt idx="254">
                  <c:v>01/03/2016</c:v>
                </c:pt>
                <c:pt idx="255">
                  <c:v>01/04/2016</c:v>
                </c:pt>
                <c:pt idx="256">
                  <c:v>01/05/2016</c:v>
                </c:pt>
                <c:pt idx="257">
                  <c:v>01/06/2016</c:v>
                </c:pt>
                <c:pt idx="258">
                  <c:v>01/07/2016</c:v>
                </c:pt>
                <c:pt idx="259">
                  <c:v>01/08/2016</c:v>
                </c:pt>
                <c:pt idx="260">
                  <c:v>01/09/2016</c:v>
                </c:pt>
                <c:pt idx="261">
                  <c:v>01/10/2016</c:v>
                </c:pt>
                <c:pt idx="262">
                  <c:v>01/11/2016</c:v>
                </c:pt>
                <c:pt idx="263">
                  <c:v>01/12/2016</c:v>
                </c:pt>
                <c:pt idx="264">
                  <c:v>01/01/2017</c:v>
                </c:pt>
                <c:pt idx="265">
                  <c:v>01/02/2017</c:v>
                </c:pt>
                <c:pt idx="266">
                  <c:v>01/03/2017</c:v>
                </c:pt>
                <c:pt idx="267">
                  <c:v>01/04/2017</c:v>
                </c:pt>
              </c:strCache>
            </c:strRef>
          </c:cat>
          <c:val>
            <c:numRef>
              <c:f>'19'!$F$46:$F$313</c:f>
              <c:numCache>
                <c:formatCode>"£"#,##0</c:formatCode>
                <c:ptCount val="268"/>
                <c:pt idx="0">
                  <c:v>54705</c:v>
                </c:pt>
                <c:pt idx="1">
                  <c:v>54356</c:v>
                </c:pt>
                <c:pt idx="2">
                  <c:v>53583</c:v>
                </c:pt>
                <c:pt idx="3">
                  <c:v>54786</c:v>
                </c:pt>
                <c:pt idx="4">
                  <c:v>54699</c:v>
                </c:pt>
                <c:pt idx="5">
                  <c:v>54420</c:v>
                </c:pt>
                <c:pt idx="6">
                  <c:v>54266</c:v>
                </c:pt>
                <c:pt idx="7">
                  <c:v>54366</c:v>
                </c:pt>
                <c:pt idx="8">
                  <c:v>54244</c:v>
                </c:pt>
                <c:pt idx="9">
                  <c:v>54265</c:v>
                </c:pt>
                <c:pt idx="10">
                  <c:v>53799</c:v>
                </c:pt>
                <c:pt idx="11">
                  <c:v>53081</c:v>
                </c:pt>
                <c:pt idx="12">
                  <c:v>53373</c:v>
                </c:pt>
                <c:pt idx="13">
                  <c:v>53255</c:v>
                </c:pt>
                <c:pt idx="14">
                  <c:v>53608</c:v>
                </c:pt>
                <c:pt idx="15">
                  <c:v>54762</c:v>
                </c:pt>
                <c:pt idx="16">
                  <c:v>54871</c:v>
                </c:pt>
                <c:pt idx="17">
                  <c:v>55076</c:v>
                </c:pt>
                <c:pt idx="18">
                  <c:v>55958</c:v>
                </c:pt>
                <c:pt idx="19">
                  <c:v>56224</c:v>
                </c:pt>
                <c:pt idx="20">
                  <c:v>56444</c:v>
                </c:pt>
                <c:pt idx="21">
                  <c:v>56786</c:v>
                </c:pt>
                <c:pt idx="22">
                  <c:v>57182</c:v>
                </c:pt>
                <c:pt idx="23">
                  <c:v>56951</c:v>
                </c:pt>
                <c:pt idx="24">
                  <c:v>57751</c:v>
                </c:pt>
                <c:pt idx="25">
                  <c:v>57921</c:v>
                </c:pt>
                <c:pt idx="26">
                  <c:v>58623</c:v>
                </c:pt>
                <c:pt idx="27">
                  <c:v>59538</c:v>
                </c:pt>
                <c:pt idx="28">
                  <c:v>59732</c:v>
                </c:pt>
                <c:pt idx="29">
                  <c:v>60592</c:v>
                </c:pt>
                <c:pt idx="30">
                  <c:v>61532</c:v>
                </c:pt>
                <c:pt idx="31">
                  <c:v>62591</c:v>
                </c:pt>
                <c:pt idx="32">
                  <c:v>62991</c:v>
                </c:pt>
                <c:pt idx="33">
                  <c:v>63110</c:v>
                </c:pt>
                <c:pt idx="34">
                  <c:v>64054</c:v>
                </c:pt>
                <c:pt idx="35">
                  <c:v>63445</c:v>
                </c:pt>
                <c:pt idx="36">
                  <c:v>64148</c:v>
                </c:pt>
                <c:pt idx="37">
                  <c:v>63963</c:v>
                </c:pt>
                <c:pt idx="38">
                  <c:v>64870</c:v>
                </c:pt>
                <c:pt idx="39">
                  <c:v>66258</c:v>
                </c:pt>
                <c:pt idx="40">
                  <c:v>67018</c:v>
                </c:pt>
                <c:pt idx="41">
                  <c:v>66736</c:v>
                </c:pt>
                <c:pt idx="42">
                  <c:v>68712</c:v>
                </c:pt>
                <c:pt idx="43">
                  <c:v>68913</c:v>
                </c:pt>
                <c:pt idx="44">
                  <c:v>68213</c:v>
                </c:pt>
                <c:pt idx="45">
                  <c:v>68126</c:v>
                </c:pt>
                <c:pt idx="46">
                  <c:v>68951</c:v>
                </c:pt>
                <c:pt idx="47">
                  <c:v>68368</c:v>
                </c:pt>
                <c:pt idx="48">
                  <c:v>69448</c:v>
                </c:pt>
                <c:pt idx="49">
                  <c:v>69380</c:v>
                </c:pt>
                <c:pt idx="50">
                  <c:v>70924</c:v>
                </c:pt>
                <c:pt idx="51">
                  <c:v>71531</c:v>
                </c:pt>
                <c:pt idx="52">
                  <c:v>72521</c:v>
                </c:pt>
                <c:pt idx="53">
                  <c:v>73632</c:v>
                </c:pt>
                <c:pt idx="54">
                  <c:v>74976</c:v>
                </c:pt>
                <c:pt idx="55">
                  <c:v>75894</c:v>
                </c:pt>
                <c:pt idx="56">
                  <c:v>78103</c:v>
                </c:pt>
                <c:pt idx="57">
                  <c:v>78979</c:v>
                </c:pt>
                <c:pt idx="58">
                  <c:v>79882</c:v>
                </c:pt>
                <c:pt idx="59">
                  <c:v>81210</c:v>
                </c:pt>
                <c:pt idx="60">
                  <c:v>81381</c:v>
                </c:pt>
                <c:pt idx="61">
                  <c:v>82595</c:v>
                </c:pt>
                <c:pt idx="62">
                  <c:v>84214</c:v>
                </c:pt>
                <c:pt idx="63">
                  <c:v>86912</c:v>
                </c:pt>
                <c:pt idx="64">
                  <c:v>88141</c:v>
                </c:pt>
                <c:pt idx="65">
                  <c:v>89406</c:v>
                </c:pt>
                <c:pt idx="66">
                  <c:v>91214</c:v>
                </c:pt>
                <c:pt idx="67">
                  <c:v>92258</c:v>
                </c:pt>
                <c:pt idx="68">
                  <c:v>92647</c:v>
                </c:pt>
                <c:pt idx="69">
                  <c:v>92617</c:v>
                </c:pt>
                <c:pt idx="70">
                  <c:v>92584</c:v>
                </c:pt>
                <c:pt idx="71">
                  <c:v>92016</c:v>
                </c:pt>
                <c:pt idx="72">
                  <c:v>92100</c:v>
                </c:pt>
                <c:pt idx="73">
                  <c:v>92717</c:v>
                </c:pt>
                <c:pt idx="74">
                  <c:v>94674</c:v>
                </c:pt>
                <c:pt idx="75">
                  <c:v>97798</c:v>
                </c:pt>
                <c:pt idx="76">
                  <c:v>98508</c:v>
                </c:pt>
                <c:pt idx="77">
                  <c:v>99762</c:v>
                </c:pt>
                <c:pt idx="78">
                  <c:v>102517</c:v>
                </c:pt>
                <c:pt idx="79">
                  <c:v>104465</c:v>
                </c:pt>
                <c:pt idx="80">
                  <c:v>105619</c:v>
                </c:pt>
                <c:pt idx="81">
                  <c:v>106765</c:v>
                </c:pt>
                <c:pt idx="82">
                  <c:v>107209</c:v>
                </c:pt>
                <c:pt idx="83">
                  <c:v>107601</c:v>
                </c:pt>
                <c:pt idx="84">
                  <c:v>108960</c:v>
                </c:pt>
                <c:pt idx="85">
                  <c:v>109637</c:v>
                </c:pt>
                <c:pt idx="86">
                  <c:v>113298</c:v>
                </c:pt>
                <c:pt idx="87">
                  <c:v>115278</c:v>
                </c:pt>
                <c:pt idx="88">
                  <c:v>118717</c:v>
                </c:pt>
                <c:pt idx="89">
                  <c:v>122468</c:v>
                </c:pt>
                <c:pt idx="90">
                  <c:v>126349</c:v>
                </c:pt>
                <c:pt idx="91">
                  <c:v>129887</c:v>
                </c:pt>
                <c:pt idx="92">
                  <c:v>132198</c:v>
                </c:pt>
                <c:pt idx="93">
                  <c:v>135148</c:v>
                </c:pt>
                <c:pt idx="94">
                  <c:v>137401</c:v>
                </c:pt>
                <c:pt idx="95">
                  <c:v>138960</c:v>
                </c:pt>
                <c:pt idx="96">
                  <c:v>141452</c:v>
                </c:pt>
                <c:pt idx="97">
                  <c:v>140641</c:v>
                </c:pt>
                <c:pt idx="98">
                  <c:v>143651</c:v>
                </c:pt>
                <c:pt idx="99">
                  <c:v>145317</c:v>
                </c:pt>
                <c:pt idx="100">
                  <c:v>147079</c:v>
                </c:pt>
                <c:pt idx="101">
                  <c:v>148955</c:v>
                </c:pt>
                <c:pt idx="102">
                  <c:v>151149</c:v>
                </c:pt>
                <c:pt idx="103">
                  <c:v>151746</c:v>
                </c:pt>
                <c:pt idx="104">
                  <c:v>152814</c:v>
                </c:pt>
                <c:pt idx="105">
                  <c:v>154585</c:v>
                </c:pt>
                <c:pt idx="106">
                  <c:v>154304</c:v>
                </c:pt>
                <c:pt idx="107">
                  <c:v>157032</c:v>
                </c:pt>
                <c:pt idx="108">
                  <c:v>158495</c:v>
                </c:pt>
                <c:pt idx="109">
                  <c:v>158169</c:v>
                </c:pt>
                <c:pt idx="110">
                  <c:v>161520</c:v>
                </c:pt>
                <c:pt idx="111">
                  <c:v>165311</c:v>
                </c:pt>
                <c:pt idx="112">
                  <c:v>168379</c:v>
                </c:pt>
                <c:pt idx="113">
                  <c:v>172331</c:v>
                </c:pt>
                <c:pt idx="114">
                  <c:v>175460</c:v>
                </c:pt>
                <c:pt idx="115">
                  <c:v>176345</c:v>
                </c:pt>
                <c:pt idx="116">
                  <c:v>178524</c:v>
                </c:pt>
                <c:pt idx="117">
                  <c:v>178088</c:v>
                </c:pt>
                <c:pt idx="118">
                  <c:v>179185</c:v>
                </c:pt>
                <c:pt idx="119">
                  <c:v>177553</c:v>
                </c:pt>
                <c:pt idx="120">
                  <c:v>175838</c:v>
                </c:pt>
                <c:pt idx="121">
                  <c:v>176020</c:v>
                </c:pt>
                <c:pt idx="122">
                  <c:v>176376</c:v>
                </c:pt>
                <c:pt idx="123">
                  <c:v>177112</c:v>
                </c:pt>
                <c:pt idx="124">
                  <c:v>177973</c:v>
                </c:pt>
                <c:pt idx="125">
                  <c:v>178555</c:v>
                </c:pt>
                <c:pt idx="126">
                  <c:v>180979</c:v>
                </c:pt>
                <c:pt idx="127">
                  <c:v>180356</c:v>
                </c:pt>
                <c:pt idx="128">
                  <c:v>180846</c:v>
                </c:pt>
                <c:pt idx="129">
                  <c:v>180883</c:v>
                </c:pt>
                <c:pt idx="130">
                  <c:v>180778</c:v>
                </c:pt>
                <c:pt idx="131">
                  <c:v>181798</c:v>
                </c:pt>
                <c:pt idx="132">
                  <c:v>181152</c:v>
                </c:pt>
                <c:pt idx="133">
                  <c:v>180356</c:v>
                </c:pt>
                <c:pt idx="134">
                  <c:v>183672</c:v>
                </c:pt>
                <c:pt idx="135">
                  <c:v>185201</c:v>
                </c:pt>
                <c:pt idx="136">
                  <c:v>187087</c:v>
                </c:pt>
                <c:pt idx="137">
                  <c:v>189380</c:v>
                </c:pt>
                <c:pt idx="138">
                  <c:v>191277</c:v>
                </c:pt>
                <c:pt idx="139">
                  <c:v>193535</c:v>
                </c:pt>
                <c:pt idx="140">
                  <c:v>193878</c:v>
                </c:pt>
                <c:pt idx="141">
                  <c:v>195904</c:v>
                </c:pt>
                <c:pt idx="142">
                  <c:v>197357</c:v>
                </c:pt>
                <c:pt idx="143">
                  <c:v>198583</c:v>
                </c:pt>
                <c:pt idx="144">
                  <c:v>197597</c:v>
                </c:pt>
                <c:pt idx="145">
                  <c:v>198960</c:v>
                </c:pt>
                <c:pt idx="146">
                  <c:v>201839</c:v>
                </c:pt>
                <c:pt idx="147">
                  <c:v>202684</c:v>
                </c:pt>
                <c:pt idx="148">
                  <c:v>205886</c:v>
                </c:pt>
                <c:pt idx="149">
                  <c:v>207413</c:v>
                </c:pt>
                <c:pt idx="150">
                  <c:v>210108</c:v>
                </c:pt>
                <c:pt idx="151">
                  <c:v>211402</c:v>
                </c:pt>
                <c:pt idx="152">
                  <c:v>212666</c:v>
                </c:pt>
                <c:pt idx="153">
                  <c:v>211641</c:v>
                </c:pt>
                <c:pt idx="154">
                  <c:v>211624</c:v>
                </c:pt>
                <c:pt idx="155">
                  <c:v>209153</c:v>
                </c:pt>
                <c:pt idx="156">
                  <c:v>207936</c:v>
                </c:pt>
                <c:pt idx="157">
                  <c:v>203729</c:v>
                </c:pt>
                <c:pt idx="158">
                  <c:v>202208</c:v>
                </c:pt>
                <c:pt idx="159">
                  <c:v>203157</c:v>
                </c:pt>
                <c:pt idx="160">
                  <c:v>203439</c:v>
                </c:pt>
                <c:pt idx="161">
                  <c:v>199568</c:v>
                </c:pt>
                <c:pt idx="162">
                  <c:v>198090</c:v>
                </c:pt>
                <c:pt idx="163">
                  <c:v>194290</c:v>
                </c:pt>
                <c:pt idx="164">
                  <c:v>190686</c:v>
                </c:pt>
                <c:pt idx="165">
                  <c:v>186431</c:v>
                </c:pt>
                <c:pt idx="166">
                  <c:v>179719</c:v>
                </c:pt>
                <c:pt idx="167">
                  <c:v>175280</c:v>
                </c:pt>
                <c:pt idx="168">
                  <c:v>173483</c:v>
                </c:pt>
                <c:pt idx="169">
                  <c:v>173252</c:v>
                </c:pt>
                <c:pt idx="170">
                  <c:v>171666</c:v>
                </c:pt>
                <c:pt idx="171">
                  <c:v>171356</c:v>
                </c:pt>
                <c:pt idx="172">
                  <c:v>174181</c:v>
                </c:pt>
                <c:pt idx="173">
                  <c:v>177983</c:v>
                </c:pt>
                <c:pt idx="174">
                  <c:v>179938</c:v>
                </c:pt>
                <c:pt idx="175">
                  <c:v>181846</c:v>
                </c:pt>
                <c:pt idx="176">
                  <c:v>184484</c:v>
                </c:pt>
                <c:pt idx="177">
                  <c:v>184995</c:v>
                </c:pt>
                <c:pt idx="178">
                  <c:v>185919</c:v>
                </c:pt>
                <c:pt idx="179">
                  <c:v>186816</c:v>
                </c:pt>
                <c:pt idx="180">
                  <c:v>188404</c:v>
                </c:pt>
                <c:pt idx="181">
                  <c:v>189126</c:v>
                </c:pt>
                <c:pt idx="182">
                  <c:v>188491</c:v>
                </c:pt>
                <c:pt idx="183">
                  <c:v>190514</c:v>
                </c:pt>
                <c:pt idx="184">
                  <c:v>192511</c:v>
                </c:pt>
                <c:pt idx="185">
                  <c:v>193285</c:v>
                </c:pt>
                <c:pt idx="186">
                  <c:v>194617</c:v>
                </c:pt>
                <c:pt idx="187">
                  <c:v>196163</c:v>
                </c:pt>
                <c:pt idx="188">
                  <c:v>195803</c:v>
                </c:pt>
                <c:pt idx="189">
                  <c:v>194165</c:v>
                </c:pt>
                <c:pt idx="190">
                  <c:v>191693</c:v>
                </c:pt>
                <c:pt idx="191">
                  <c:v>189735</c:v>
                </c:pt>
                <c:pt idx="192">
                  <c:v>188992</c:v>
                </c:pt>
                <c:pt idx="193">
                  <c:v>187669</c:v>
                </c:pt>
                <c:pt idx="194">
                  <c:v>187586</c:v>
                </c:pt>
                <c:pt idx="195">
                  <c:v>188251</c:v>
                </c:pt>
                <c:pt idx="196">
                  <c:v>187412</c:v>
                </c:pt>
                <c:pt idx="197">
                  <c:v>189494</c:v>
                </c:pt>
                <c:pt idx="198">
                  <c:v>191264</c:v>
                </c:pt>
                <c:pt idx="199">
                  <c:v>191964</c:v>
                </c:pt>
                <c:pt idx="200">
                  <c:v>189499</c:v>
                </c:pt>
                <c:pt idx="201">
                  <c:v>189765</c:v>
                </c:pt>
                <c:pt idx="202">
                  <c:v>188933</c:v>
                </c:pt>
                <c:pt idx="203">
                  <c:v>187426</c:v>
                </c:pt>
                <c:pt idx="204">
                  <c:v>189942</c:v>
                </c:pt>
                <c:pt idx="205">
                  <c:v>189653</c:v>
                </c:pt>
                <c:pt idx="206">
                  <c:v>188079</c:v>
                </c:pt>
                <c:pt idx="207">
                  <c:v>190924</c:v>
                </c:pt>
                <c:pt idx="208">
                  <c:v>190367</c:v>
                </c:pt>
                <c:pt idx="209">
                  <c:v>191813</c:v>
                </c:pt>
                <c:pt idx="210">
                  <c:v>193530</c:v>
                </c:pt>
                <c:pt idx="211">
                  <c:v>192032</c:v>
                </c:pt>
                <c:pt idx="212">
                  <c:v>191674</c:v>
                </c:pt>
                <c:pt idx="213">
                  <c:v>191820</c:v>
                </c:pt>
                <c:pt idx="214">
                  <c:v>191426</c:v>
                </c:pt>
                <c:pt idx="215">
                  <c:v>187901</c:v>
                </c:pt>
                <c:pt idx="216">
                  <c:v>189820</c:v>
                </c:pt>
                <c:pt idx="217">
                  <c:v>189236</c:v>
                </c:pt>
                <c:pt idx="218">
                  <c:v>190494</c:v>
                </c:pt>
                <c:pt idx="219">
                  <c:v>193336</c:v>
                </c:pt>
                <c:pt idx="220">
                  <c:v>192848</c:v>
                </c:pt>
                <c:pt idx="221">
                  <c:v>193267</c:v>
                </c:pt>
                <c:pt idx="222">
                  <c:v>195066</c:v>
                </c:pt>
                <c:pt idx="223">
                  <c:v>196500</c:v>
                </c:pt>
                <c:pt idx="224">
                  <c:v>198055</c:v>
                </c:pt>
                <c:pt idx="225">
                  <c:v>197254</c:v>
                </c:pt>
                <c:pt idx="226">
                  <c:v>197476</c:v>
                </c:pt>
                <c:pt idx="227">
                  <c:v>198613</c:v>
                </c:pt>
                <c:pt idx="228">
                  <c:v>198252</c:v>
                </c:pt>
                <c:pt idx="229">
                  <c:v>198985</c:v>
                </c:pt>
                <c:pt idx="230">
                  <c:v>200618</c:v>
                </c:pt>
                <c:pt idx="231">
                  <c:v>204087</c:v>
                </c:pt>
                <c:pt idx="232">
                  <c:v>204098</c:v>
                </c:pt>
                <c:pt idx="233">
                  <c:v>204781</c:v>
                </c:pt>
                <c:pt idx="234">
                  <c:v>209034</c:v>
                </c:pt>
                <c:pt idx="235">
                  <c:v>211731</c:v>
                </c:pt>
                <c:pt idx="236">
                  <c:v>213432</c:v>
                </c:pt>
                <c:pt idx="237">
                  <c:v>212152</c:v>
                </c:pt>
                <c:pt idx="238">
                  <c:v>210799</c:v>
                </c:pt>
                <c:pt idx="239">
                  <c:v>211576</c:v>
                </c:pt>
                <c:pt idx="240">
                  <c:v>212878</c:v>
                </c:pt>
                <c:pt idx="241">
                  <c:v>210050</c:v>
                </c:pt>
                <c:pt idx="242">
                  <c:v>212109</c:v>
                </c:pt>
                <c:pt idx="243">
                  <c:v>214541</c:v>
                </c:pt>
                <c:pt idx="244">
                  <c:v>215498</c:v>
                </c:pt>
                <c:pt idx="245">
                  <c:v>217582</c:v>
                </c:pt>
                <c:pt idx="246">
                  <c:v>220044</c:v>
                </c:pt>
                <c:pt idx="247">
                  <c:v>223210</c:v>
                </c:pt>
                <c:pt idx="248">
                  <c:v>224435</c:v>
                </c:pt>
                <c:pt idx="249">
                  <c:v>224226</c:v>
                </c:pt>
                <c:pt idx="250">
                  <c:v>226490</c:v>
                </c:pt>
                <c:pt idx="251">
                  <c:v>226855</c:v>
                </c:pt>
                <c:pt idx="252">
                  <c:v>226547</c:v>
                </c:pt>
                <c:pt idx="253">
                  <c:v>227523</c:v>
                </c:pt>
                <c:pt idx="254">
                  <c:v>233607</c:v>
                </c:pt>
                <c:pt idx="255">
                  <c:v>227636</c:v>
                </c:pt>
                <c:pt idx="256">
                  <c:v>231597</c:v>
                </c:pt>
                <c:pt idx="257">
                  <c:v>233693</c:v>
                </c:pt>
                <c:pt idx="258">
                  <c:v>235695</c:v>
                </c:pt>
                <c:pt idx="259">
                  <c:v>236846</c:v>
                </c:pt>
                <c:pt idx="260">
                  <c:v>236954</c:v>
                </c:pt>
                <c:pt idx="261">
                  <c:v>235756</c:v>
                </c:pt>
                <c:pt idx="262">
                  <c:v>237328</c:v>
                </c:pt>
                <c:pt idx="263">
                  <c:v>237021</c:v>
                </c:pt>
                <c:pt idx="264">
                  <c:v>239923</c:v>
                </c:pt>
                <c:pt idx="265">
                  <c:v>241638</c:v>
                </c:pt>
                <c:pt idx="266">
                  <c:v>241508</c:v>
                </c:pt>
                <c:pt idx="267">
                  <c:v>243215</c:v>
                </c:pt>
              </c:numCache>
            </c:numRef>
          </c:val>
          <c:smooth val="0"/>
        </c:ser>
        <c:ser>
          <c:idx val="5"/>
          <c:order val="5"/>
          <c:tx>
            <c:strRef>
              <c:f>'19'!$G$44:$G$45</c:f>
              <c:strCache>
                <c:ptCount val="1"/>
                <c:pt idx="0">
                  <c:v>England &amp; Wales</c:v>
                </c:pt>
              </c:strCache>
            </c:strRef>
          </c:tx>
          <c:spPr>
            <a:ln w="3175" cap="rnd">
              <a:solidFill>
                <a:schemeClr val="accent6">
                  <a:shade val="76000"/>
                  <a:shade val="95000"/>
                  <a:satMod val="105000"/>
                </a:schemeClr>
              </a:solidFill>
              <a:round/>
            </a:ln>
          </c:spPr>
          <c:marker>
            <c:symbol val="none"/>
          </c:marker>
          <c:cat>
            <c:strRef>
              <c:f>'19'!$A$46:$A$313</c:f>
              <c:strCache>
                <c:ptCount val="268"/>
                <c:pt idx="0">
                  <c:v>01/01/1995</c:v>
                </c:pt>
                <c:pt idx="1">
                  <c:v>01/02/1995</c:v>
                </c:pt>
                <c:pt idx="2">
                  <c:v>01/03/1995</c:v>
                </c:pt>
                <c:pt idx="3">
                  <c:v>01/04/1995</c:v>
                </c:pt>
                <c:pt idx="4">
                  <c:v>01/05/1995</c:v>
                </c:pt>
                <c:pt idx="5">
                  <c:v>01/06/1995</c:v>
                </c:pt>
                <c:pt idx="6">
                  <c:v>01/07/1995</c:v>
                </c:pt>
                <c:pt idx="7">
                  <c:v>01/08/1995</c:v>
                </c:pt>
                <c:pt idx="8">
                  <c:v>01/09/1995</c:v>
                </c:pt>
                <c:pt idx="9">
                  <c:v>01/10/1995</c:v>
                </c:pt>
                <c:pt idx="10">
                  <c:v>01/11/1995</c:v>
                </c:pt>
                <c:pt idx="11">
                  <c:v>01/12/1995</c:v>
                </c:pt>
                <c:pt idx="12">
                  <c:v>01/01/1996</c:v>
                </c:pt>
                <c:pt idx="13">
                  <c:v>01/02/1996</c:v>
                </c:pt>
                <c:pt idx="14">
                  <c:v>01/03/1996</c:v>
                </c:pt>
                <c:pt idx="15">
                  <c:v>01/04/1996</c:v>
                </c:pt>
                <c:pt idx="16">
                  <c:v>01/05/1996</c:v>
                </c:pt>
                <c:pt idx="17">
                  <c:v>01/06/1996</c:v>
                </c:pt>
                <c:pt idx="18">
                  <c:v>01/07/1996</c:v>
                </c:pt>
                <c:pt idx="19">
                  <c:v>01/08/1996</c:v>
                </c:pt>
                <c:pt idx="20">
                  <c:v>01/09/1996</c:v>
                </c:pt>
                <c:pt idx="21">
                  <c:v>01/10/1996</c:v>
                </c:pt>
                <c:pt idx="22">
                  <c:v>01/11/1996</c:v>
                </c:pt>
                <c:pt idx="23">
                  <c:v>01/12/1996</c:v>
                </c:pt>
                <c:pt idx="24">
                  <c:v>01/01/1997</c:v>
                </c:pt>
                <c:pt idx="25">
                  <c:v>01/02/1997</c:v>
                </c:pt>
                <c:pt idx="26">
                  <c:v>01/03/1997</c:v>
                </c:pt>
                <c:pt idx="27">
                  <c:v>01/04/1997</c:v>
                </c:pt>
                <c:pt idx="28">
                  <c:v>01/05/1997</c:v>
                </c:pt>
                <c:pt idx="29">
                  <c:v>01/06/1997</c:v>
                </c:pt>
                <c:pt idx="30">
                  <c:v>01/07/1997</c:v>
                </c:pt>
                <c:pt idx="31">
                  <c:v>01/08/1997</c:v>
                </c:pt>
                <c:pt idx="32">
                  <c:v>01/09/1997</c:v>
                </c:pt>
                <c:pt idx="33">
                  <c:v>01/10/1997</c:v>
                </c:pt>
                <c:pt idx="34">
                  <c:v>01/11/1997</c:v>
                </c:pt>
                <c:pt idx="35">
                  <c:v>01/12/1997</c:v>
                </c:pt>
                <c:pt idx="36">
                  <c:v>01/01/1998</c:v>
                </c:pt>
                <c:pt idx="37">
                  <c:v>01/02/1998</c:v>
                </c:pt>
                <c:pt idx="38">
                  <c:v>01/03/1998</c:v>
                </c:pt>
                <c:pt idx="39">
                  <c:v>01/04/1998</c:v>
                </c:pt>
                <c:pt idx="40">
                  <c:v>01/05/1998</c:v>
                </c:pt>
                <c:pt idx="41">
                  <c:v>01/06/1998</c:v>
                </c:pt>
                <c:pt idx="42">
                  <c:v>01/07/1998</c:v>
                </c:pt>
                <c:pt idx="43">
                  <c:v>01/08/1998</c:v>
                </c:pt>
                <c:pt idx="44">
                  <c:v>01/09/1998</c:v>
                </c:pt>
                <c:pt idx="45">
                  <c:v>01/10/1998</c:v>
                </c:pt>
                <c:pt idx="46">
                  <c:v>01/11/1998</c:v>
                </c:pt>
                <c:pt idx="47">
                  <c:v>01/12/1998</c:v>
                </c:pt>
                <c:pt idx="48">
                  <c:v>01/01/1999</c:v>
                </c:pt>
                <c:pt idx="49">
                  <c:v>01/02/1999</c:v>
                </c:pt>
                <c:pt idx="50">
                  <c:v>01/03/1999</c:v>
                </c:pt>
                <c:pt idx="51">
                  <c:v>01/04/1999</c:v>
                </c:pt>
                <c:pt idx="52">
                  <c:v>01/05/1999</c:v>
                </c:pt>
                <c:pt idx="53">
                  <c:v>01/06/1999</c:v>
                </c:pt>
                <c:pt idx="54">
                  <c:v>01/07/1999</c:v>
                </c:pt>
                <c:pt idx="55">
                  <c:v>01/08/1999</c:v>
                </c:pt>
                <c:pt idx="56">
                  <c:v>01/09/1999</c:v>
                </c:pt>
                <c:pt idx="57">
                  <c:v>01/10/1999</c:v>
                </c:pt>
                <c:pt idx="58">
                  <c:v>01/11/1999</c:v>
                </c:pt>
                <c:pt idx="59">
                  <c:v>01/12/1999</c:v>
                </c:pt>
                <c:pt idx="60">
                  <c:v>01/01/2000</c:v>
                </c:pt>
                <c:pt idx="61">
                  <c:v>01/02/2000</c:v>
                </c:pt>
                <c:pt idx="62">
                  <c:v>01/03/2000</c:v>
                </c:pt>
                <c:pt idx="63">
                  <c:v>01/04/2000</c:v>
                </c:pt>
                <c:pt idx="64">
                  <c:v>01/05/2000</c:v>
                </c:pt>
                <c:pt idx="65">
                  <c:v>01/06/2000</c:v>
                </c:pt>
                <c:pt idx="66">
                  <c:v>01/07/2000</c:v>
                </c:pt>
                <c:pt idx="67">
                  <c:v>01/08/2000</c:v>
                </c:pt>
                <c:pt idx="68">
                  <c:v>01/09/2000</c:v>
                </c:pt>
                <c:pt idx="69">
                  <c:v>01/10/2000</c:v>
                </c:pt>
                <c:pt idx="70">
                  <c:v>01/11/2000</c:v>
                </c:pt>
                <c:pt idx="71">
                  <c:v>01/12/2000</c:v>
                </c:pt>
                <c:pt idx="72">
                  <c:v>01/01/2001</c:v>
                </c:pt>
                <c:pt idx="73">
                  <c:v>01/02/2001</c:v>
                </c:pt>
                <c:pt idx="74">
                  <c:v>01/03/2001</c:v>
                </c:pt>
                <c:pt idx="75">
                  <c:v>01/04/2001</c:v>
                </c:pt>
                <c:pt idx="76">
                  <c:v>01/05/2001</c:v>
                </c:pt>
                <c:pt idx="77">
                  <c:v>01/06/2001</c:v>
                </c:pt>
                <c:pt idx="78">
                  <c:v>01/07/2001</c:v>
                </c:pt>
                <c:pt idx="79">
                  <c:v>01/08/2001</c:v>
                </c:pt>
                <c:pt idx="80">
                  <c:v>01/09/2001</c:v>
                </c:pt>
                <c:pt idx="81">
                  <c:v>01/10/2001</c:v>
                </c:pt>
                <c:pt idx="82">
                  <c:v>01/11/2001</c:v>
                </c:pt>
                <c:pt idx="83">
                  <c:v>01/12/2001</c:v>
                </c:pt>
                <c:pt idx="84">
                  <c:v>01/01/2002</c:v>
                </c:pt>
                <c:pt idx="85">
                  <c:v>01/02/2002</c:v>
                </c:pt>
                <c:pt idx="86">
                  <c:v>01/03/2002</c:v>
                </c:pt>
                <c:pt idx="87">
                  <c:v>01/04/2002</c:v>
                </c:pt>
                <c:pt idx="88">
                  <c:v>01/05/2002</c:v>
                </c:pt>
                <c:pt idx="89">
                  <c:v>01/06/2002</c:v>
                </c:pt>
                <c:pt idx="90">
                  <c:v>01/07/2002</c:v>
                </c:pt>
                <c:pt idx="91">
                  <c:v>01/08/2002</c:v>
                </c:pt>
                <c:pt idx="92">
                  <c:v>01/09/2002</c:v>
                </c:pt>
                <c:pt idx="93">
                  <c:v>01/10/2002</c:v>
                </c:pt>
                <c:pt idx="94">
                  <c:v>01/11/2002</c:v>
                </c:pt>
                <c:pt idx="95">
                  <c:v>01/12/2002</c:v>
                </c:pt>
                <c:pt idx="96">
                  <c:v>01/01/2003</c:v>
                </c:pt>
                <c:pt idx="97">
                  <c:v>01/02/2003</c:v>
                </c:pt>
                <c:pt idx="98">
                  <c:v>01/03/2003</c:v>
                </c:pt>
                <c:pt idx="99">
                  <c:v>01/04/2003</c:v>
                </c:pt>
                <c:pt idx="100">
                  <c:v>01/05/2003</c:v>
                </c:pt>
                <c:pt idx="101">
                  <c:v>01/06/2003</c:v>
                </c:pt>
                <c:pt idx="102">
                  <c:v>01/07/2003</c:v>
                </c:pt>
                <c:pt idx="103">
                  <c:v>01/08/2003</c:v>
                </c:pt>
                <c:pt idx="104">
                  <c:v>01/09/2003</c:v>
                </c:pt>
                <c:pt idx="105">
                  <c:v>01/10/2003</c:v>
                </c:pt>
                <c:pt idx="106">
                  <c:v>01/11/2003</c:v>
                </c:pt>
                <c:pt idx="107">
                  <c:v>01/12/2003</c:v>
                </c:pt>
                <c:pt idx="108">
                  <c:v>01/01/2004</c:v>
                </c:pt>
                <c:pt idx="109">
                  <c:v>01/02/2004</c:v>
                </c:pt>
                <c:pt idx="110">
                  <c:v>01/03/2004</c:v>
                </c:pt>
                <c:pt idx="111">
                  <c:v>01/04/2004</c:v>
                </c:pt>
                <c:pt idx="112">
                  <c:v>01/05/2004</c:v>
                </c:pt>
                <c:pt idx="113">
                  <c:v>01/06/2004</c:v>
                </c:pt>
                <c:pt idx="114">
                  <c:v>01/07/2004</c:v>
                </c:pt>
                <c:pt idx="115">
                  <c:v>01/08/2004</c:v>
                </c:pt>
                <c:pt idx="116">
                  <c:v>01/09/2004</c:v>
                </c:pt>
                <c:pt idx="117">
                  <c:v>01/10/2004</c:v>
                </c:pt>
                <c:pt idx="118">
                  <c:v>01/11/2004</c:v>
                </c:pt>
                <c:pt idx="119">
                  <c:v>01/12/2004</c:v>
                </c:pt>
                <c:pt idx="120">
                  <c:v>01/01/2005</c:v>
                </c:pt>
                <c:pt idx="121">
                  <c:v>01/02/2005</c:v>
                </c:pt>
                <c:pt idx="122">
                  <c:v>01/03/2005</c:v>
                </c:pt>
                <c:pt idx="123">
                  <c:v>01/04/2005</c:v>
                </c:pt>
                <c:pt idx="124">
                  <c:v>01/05/2005</c:v>
                </c:pt>
                <c:pt idx="125">
                  <c:v>01/06/2005</c:v>
                </c:pt>
                <c:pt idx="126">
                  <c:v>01/07/2005</c:v>
                </c:pt>
                <c:pt idx="127">
                  <c:v>01/08/2005</c:v>
                </c:pt>
                <c:pt idx="128">
                  <c:v>01/09/2005</c:v>
                </c:pt>
                <c:pt idx="129">
                  <c:v>01/10/2005</c:v>
                </c:pt>
                <c:pt idx="130">
                  <c:v>01/11/2005</c:v>
                </c:pt>
                <c:pt idx="131">
                  <c:v>01/12/2005</c:v>
                </c:pt>
                <c:pt idx="132">
                  <c:v>01/01/2006</c:v>
                </c:pt>
                <c:pt idx="133">
                  <c:v>01/02/2006</c:v>
                </c:pt>
                <c:pt idx="134">
                  <c:v>01/03/2006</c:v>
                </c:pt>
                <c:pt idx="135">
                  <c:v>01/04/2006</c:v>
                </c:pt>
                <c:pt idx="136">
                  <c:v>01/05/2006</c:v>
                </c:pt>
                <c:pt idx="137">
                  <c:v>01/06/2006</c:v>
                </c:pt>
                <c:pt idx="138">
                  <c:v>01/07/2006</c:v>
                </c:pt>
                <c:pt idx="139">
                  <c:v>01/08/2006</c:v>
                </c:pt>
                <c:pt idx="140">
                  <c:v>01/09/2006</c:v>
                </c:pt>
                <c:pt idx="141">
                  <c:v>01/10/2006</c:v>
                </c:pt>
                <c:pt idx="142">
                  <c:v>01/11/2006</c:v>
                </c:pt>
                <c:pt idx="143">
                  <c:v>01/12/2006</c:v>
                </c:pt>
                <c:pt idx="144">
                  <c:v>01/01/2007</c:v>
                </c:pt>
                <c:pt idx="145">
                  <c:v>01/02/2007</c:v>
                </c:pt>
                <c:pt idx="146">
                  <c:v>01/03/2007</c:v>
                </c:pt>
                <c:pt idx="147">
                  <c:v>01/04/2007</c:v>
                </c:pt>
                <c:pt idx="148">
                  <c:v>01/05/2007</c:v>
                </c:pt>
                <c:pt idx="149">
                  <c:v>01/06/2007</c:v>
                </c:pt>
                <c:pt idx="150">
                  <c:v>01/07/2007</c:v>
                </c:pt>
                <c:pt idx="151">
                  <c:v>01/08/2007</c:v>
                </c:pt>
                <c:pt idx="152">
                  <c:v>01/09/2007</c:v>
                </c:pt>
                <c:pt idx="153">
                  <c:v>01/10/2007</c:v>
                </c:pt>
                <c:pt idx="154">
                  <c:v>01/11/2007</c:v>
                </c:pt>
                <c:pt idx="155">
                  <c:v>01/12/2007</c:v>
                </c:pt>
                <c:pt idx="156">
                  <c:v>01/01/2008</c:v>
                </c:pt>
                <c:pt idx="157">
                  <c:v>01/02/2008</c:v>
                </c:pt>
                <c:pt idx="158">
                  <c:v>01/03/2008</c:v>
                </c:pt>
                <c:pt idx="159">
                  <c:v>01/04/2008</c:v>
                </c:pt>
                <c:pt idx="160">
                  <c:v>01/05/2008</c:v>
                </c:pt>
                <c:pt idx="161">
                  <c:v>01/06/2008</c:v>
                </c:pt>
                <c:pt idx="162">
                  <c:v>01/07/2008</c:v>
                </c:pt>
                <c:pt idx="163">
                  <c:v>01/08/2008</c:v>
                </c:pt>
                <c:pt idx="164">
                  <c:v>01/09/2008</c:v>
                </c:pt>
                <c:pt idx="165">
                  <c:v>01/10/2008</c:v>
                </c:pt>
                <c:pt idx="166">
                  <c:v>01/11/2008</c:v>
                </c:pt>
                <c:pt idx="167">
                  <c:v>01/12/2008</c:v>
                </c:pt>
                <c:pt idx="168">
                  <c:v>01/01/2009</c:v>
                </c:pt>
                <c:pt idx="169">
                  <c:v>01/02/2009</c:v>
                </c:pt>
                <c:pt idx="170">
                  <c:v>01/03/2009</c:v>
                </c:pt>
                <c:pt idx="171">
                  <c:v>01/04/2009</c:v>
                </c:pt>
                <c:pt idx="172">
                  <c:v>01/05/2009</c:v>
                </c:pt>
                <c:pt idx="173">
                  <c:v>01/06/2009</c:v>
                </c:pt>
                <c:pt idx="174">
                  <c:v>01/07/2009</c:v>
                </c:pt>
                <c:pt idx="175">
                  <c:v>01/08/2009</c:v>
                </c:pt>
                <c:pt idx="176">
                  <c:v>01/09/2009</c:v>
                </c:pt>
                <c:pt idx="177">
                  <c:v>01/10/2009</c:v>
                </c:pt>
                <c:pt idx="178">
                  <c:v>01/11/2009</c:v>
                </c:pt>
                <c:pt idx="179">
                  <c:v>01/12/2009</c:v>
                </c:pt>
                <c:pt idx="180">
                  <c:v>01/01/2010</c:v>
                </c:pt>
                <c:pt idx="181">
                  <c:v>01/02/2010</c:v>
                </c:pt>
                <c:pt idx="182">
                  <c:v>01/03/2010</c:v>
                </c:pt>
                <c:pt idx="183">
                  <c:v>01/04/2010</c:v>
                </c:pt>
                <c:pt idx="184">
                  <c:v>01/05/2010</c:v>
                </c:pt>
                <c:pt idx="185">
                  <c:v>01/06/2010</c:v>
                </c:pt>
                <c:pt idx="186">
                  <c:v>01/07/2010</c:v>
                </c:pt>
                <c:pt idx="187">
                  <c:v>01/08/2010</c:v>
                </c:pt>
                <c:pt idx="188">
                  <c:v>01/09/2010</c:v>
                </c:pt>
                <c:pt idx="189">
                  <c:v>01/10/2010</c:v>
                </c:pt>
                <c:pt idx="190">
                  <c:v>01/11/2010</c:v>
                </c:pt>
                <c:pt idx="191">
                  <c:v>01/12/2010</c:v>
                </c:pt>
                <c:pt idx="192">
                  <c:v>01/01/2011</c:v>
                </c:pt>
                <c:pt idx="193">
                  <c:v>01/02/2011</c:v>
                </c:pt>
                <c:pt idx="194">
                  <c:v>01/03/2011</c:v>
                </c:pt>
                <c:pt idx="195">
                  <c:v>01/04/2011</c:v>
                </c:pt>
                <c:pt idx="196">
                  <c:v>01/05/2011</c:v>
                </c:pt>
                <c:pt idx="197">
                  <c:v>01/06/2011</c:v>
                </c:pt>
                <c:pt idx="198">
                  <c:v>01/07/2011</c:v>
                </c:pt>
                <c:pt idx="199">
                  <c:v>01/08/2011</c:v>
                </c:pt>
                <c:pt idx="200">
                  <c:v>01/09/2011</c:v>
                </c:pt>
                <c:pt idx="201">
                  <c:v>01/10/2011</c:v>
                </c:pt>
                <c:pt idx="202">
                  <c:v>01/11/2011</c:v>
                </c:pt>
                <c:pt idx="203">
                  <c:v>01/12/2011</c:v>
                </c:pt>
                <c:pt idx="204">
                  <c:v>01/01/2012</c:v>
                </c:pt>
                <c:pt idx="205">
                  <c:v>01/02/2012</c:v>
                </c:pt>
                <c:pt idx="206">
                  <c:v>01/03/2012</c:v>
                </c:pt>
                <c:pt idx="207">
                  <c:v>01/04/2012</c:v>
                </c:pt>
                <c:pt idx="208">
                  <c:v>01/05/2012</c:v>
                </c:pt>
                <c:pt idx="209">
                  <c:v>01/06/2012</c:v>
                </c:pt>
                <c:pt idx="210">
                  <c:v>01/07/2012</c:v>
                </c:pt>
                <c:pt idx="211">
                  <c:v>01/08/2012</c:v>
                </c:pt>
                <c:pt idx="212">
                  <c:v>01/09/2012</c:v>
                </c:pt>
                <c:pt idx="213">
                  <c:v>01/10/2012</c:v>
                </c:pt>
                <c:pt idx="214">
                  <c:v>01/11/2012</c:v>
                </c:pt>
                <c:pt idx="215">
                  <c:v>01/12/2012</c:v>
                </c:pt>
                <c:pt idx="216">
                  <c:v>01/01/2013</c:v>
                </c:pt>
                <c:pt idx="217">
                  <c:v>01/02/2013</c:v>
                </c:pt>
                <c:pt idx="218">
                  <c:v>01/03/2013</c:v>
                </c:pt>
                <c:pt idx="219">
                  <c:v>01/04/2013</c:v>
                </c:pt>
                <c:pt idx="220">
                  <c:v>01/05/2013</c:v>
                </c:pt>
                <c:pt idx="221">
                  <c:v>01/06/2013</c:v>
                </c:pt>
                <c:pt idx="222">
                  <c:v>01/07/2013</c:v>
                </c:pt>
                <c:pt idx="223">
                  <c:v>01/08/2013</c:v>
                </c:pt>
                <c:pt idx="224">
                  <c:v>01/09/2013</c:v>
                </c:pt>
                <c:pt idx="225">
                  <c:v>01/10/2013</c:v>
                </c:pt>
                <c:pt idx="226">
                  <c:v>01/11/2013</c:v>
                </c:pt>
                <c:pt idx="227">
                  <c:v>01/12/2013</c:v>
                </c:pt>
                <c:pt idx="228">
                  <c:v>01/01/2014</c:v>
                </c:pt>
                <c:pt idx="229">
                  <c:v>01/02/2014</c:v>
                </c:pt>
                <c:pt idx="230">
                  <c:v>01/03/2014</c:v>
                </c:pt>
                <c:pt idx="231">
                  <c:v>01/04/2014</c:v>
                </c:pt>
                <c:pt idx="232">
                  <c:v>01/05/2014</c:v>
                </c:pt>
                <c:pt idx="233">
                  <c:v>01/06/2014</c:v>
                </c:pt>
                <c:pt idx="234">
                  <c:v>01/07/2014</c:v>
                </c:pt>
                <c:pt idx="235">
                  <c:v>01/08/2014</c:v>
                </c:pt>
                <c:pt idx="236">
                  <c:v>01/09/2014</c:v>
                </c:pt>
                <c:pt idx="237">
                  <c:v>01/10/2014</c:v>
                </c:pt>
                <c:pt idx="238">
                  <c:v>01/11/2014</c:v>
                </c:pt>
                <c:pt idx="239">
                  <c:v>01/12/2014</c:v>
                </c:pt>
                <c:pt idx="240">
                  <c:v>01/01/2015</c:v>
                </c:pt>
                <c:pt idx="241">
                  <c:v>01/02/2015</c:v>
                </c:pt>
                <c:pt idx="242">
                  <c:v>01/03/2015</c:v>
                </c:pt>
                <c:pt idx="243">
                  <c:v>01/04/2015</c:v>
                </c:pt>
                <c:pt idx="244">
                  <c:v>01/05/2015</c:v>
                </c:pt>
                <c:pt idx="245">
                  <c:v>01/06/2015</c:v>
                </c:pt>
                <c:pt idx="246">
                  <c:v>01/07/2015</c:v>
                </c:pt>
                <c:pt idx="247">
                  <c:v>01/08/2015</c:v>
                </c:pt>
                <c:pt idx="248">
                  <c:v>01/09/2015</c:v>
                </c:pt>
                <c:pt idx="249">
                  <c:v>01/10/2015</c:v>
                </c:pt>
                <c:pt idx="250">
                  <c:v>01/11/2015</c:v>
                </c:pt>
                <c:pt idx="251">
                  <c:v>01/12/2015</c:v>
                </c:pt>
                <c:pt idx="252">
                  <c:v>01/01/2016</c:v>
                </c:pt>
                <c:pt idx="253">
                  <c:v>01/02/2016</c:v>
                </c:pt>
                <c:pt idx="254">
                  <c:v>01/03/2016</c:v>
                </c:pt>
                <c:pt idx="255">
                  <c:v>01/04/2016</c:v>
                </c:pt>
                <c:pt idx="256">
                  <c:v>01/05/2016</c:v>
                </c:pt>
                <c:pt idx="257">
                  <c:v>01/06/2016</c:v>
                </c:pt>
                <c:pt idx="258">
                  <c:v>01/07/2016</c:v>
                </c:pt>
                <c:pt idx="259">
                  <c:v>01/08/2016</c:v>
                </c:pt>
                <c:pt idx="260">
                  <c:v>01/09/2016</c:v>
                </c:pt>
                <c:pt idx="261">
                  <c:v>01/10/2016</c:v>
                </c:pt>
                <c:pt idx="262">
                  <c:v>01/11/2016</c:v>
                </c:pt>
                <c:pt idx="263">
                  <c:v>01/12/2016</c:v>
                </c:pt>
                <c:pt idx="264">
                  <c:v>01/01/2017</c:v>
                </c:pt>
                <c:pt idx="265">
                  <c:v>01/02/2017</c:v>
                </c:pt>
                <c:pt idx="266">
                  <c:v>01/03/2017</c:v>
                </c:pt>
                <c:pt idx="267">
                  <c:v>01/04/2017</c:v>
                </c:pt>
              </c:strCache>
            </c:strRef>
          </c:cat>
          <c:val>
            <c:numRef>
              <c:f>'19'!$G$46:$G$313</c:f>
              <c:numCache>
                <c:formatCode>"£"#,##0</c:formatCode>
                <c:ptCount val="268"/>
                <c:pt idx="0">
                  <c:v>52623</c:v>
                </c:pt>
                <c:pt idx="1">
                  <c:v>52482</c:v>
                </c:pt>
                <c:pt idx="2">
                  <c:v>52546</c:v>
                </c:pt>
                <c:pt idx="3">
                  <c:v>52951</c:v>
                </c:pt>
                <c:pt idx="4">
                  <c:v>53032</c:v>
                </c:pt>
                <c:pt idx="5">
                  <c:v>53147</c:v>
                </c:pt>
                <c:pt idx="6">
                  <c:v>53306</c:v>
                </c:pt>
                <c:pt idx="7">
                  <c:v>52999</c:v>
                </c:pt>
                <c:pt idx="8">
                  <c:v>52724</c:v>
                </c:pt>
                <c:pt idx="9">
                  <c:v>52246</c:v>
                </c:pt>
                <c:pt idx="10">
                  <c:v>52201</c:v>
                </c:pt>
                <c:pt idx="11">
                  <c:v>52291</c:v>
                </c:pt>
                <c:pt idx="12">
                  <c:v>51768</c:v>
                </c:pt>
                <c:pt idx="13">
                  <c:v>51926</c:v>
                </c:pt>
                <c:pt idx="14">
                  <c:v>52046</c:v>
                </c:pt>
                <c:pt idx="15">
                  <c:v>52752</c:v>
                </c:pt>
                <c:pt idx="16">
                  <c:v>53200</c:v>
                </c:pt>
                <c:pt idx="17">
                  <c:v>53473</c:v>
                </c:pt>
                <c:pt idx="18">
                  <c:v>54062</c:v>
                </c:pt>
                <c:pt idx="19">
                  <c:v>54447</c:v>
                </c:pt>
                <c:pt idx="20">
                  <c:v>54347</c:v>
                </c:pt>
                <c:pt idx="21">
                  <c:v>54291</c:v>
                </c:pt>
                <c:pt idx="22">
                  <c:v>54801</c:v>
                </c:pt>
                <c:pt idx="23">
                  <c:v>55076</c:v>
                </c:pt>
                <c:pt idx="24">
                  <c:v>55088</c:v>
                </c:pt>
                <c:pt idx="25">
                  <c:v>55536</c:v>
                </c:pt>
                <c:pt idx="26">
                  <c:v>56085</c:v>
                </c:pt>
                <c:pt idx="27">
                  <c:v>56815</c:v>
                </c:pt>
                <c:pt idx="28">
                  <c:v>57753</c:v>
                </c:pt>
                <c:pt idx="29">
                  <c:v>58406</c:v>
                </c:pt>
                <c:pt idx="30">
                  <c:v>59272</c:v>
                </c:pt>
                <c:pt idx="31">
                  <c:v>59937</c:v>
                </c:pt>
                <c:pt idx="32">
                  <c:v>60153</c:v>
                </c:pt>
                <c:pt idx="33">
                  <c:v>60205</c:v>
                </c:pt>
                <c:pt idx="34">
                  <c:v>60625</c:v>
                </c:pt>
                <c:pt idx="35">
                  <c:v>60693</c:v>
                </c:pt>
                <c:pt idx="36">
                  <c:v>61026</c:v>
                </c:pt>
                <c:pt idx="37">
                  <c:v>60764</c:v>
                </c:pt>
                <c:pt idx="38">
                  <c:v>61362</c:v>
                </c:pt>
                <c:pt idx="39">
                  <c:v>62769</c:v>
                </c:pt>
                <c:pt idx="40">
                  <c:v>63336</c:v>
                </c:pt>
                <c:pt idx="41">
                  <c:v>63683</c:v>
                </c:pt>
                <c:pt idx="42">
                  <c:v>64495</c:v>
                </c:pt>
                <c:pt idx="43">
                  <c:v>64750</c:v>
                </c:pt>
                <c:pt idx="44">
                  <c:v>64619</c:v>
                </c:pt>
                <c:pt idx="45">
                  <c:v>64468</c:v>
                </c:pt>
                <c:pt idx="46">
                  <c:v>64348</c:v>
                </c:pt>
                <c:pt idx="47">
                  <c:v>64594</c:v>
                </c:pt>
                <c:pt idx="48">
                  <c:v>64822</c:v>
                </c:pt>
                <c:pt idx="49">
                  <c:v>64552</c:v>
                </c:pt>
                <c:pt idx="50">
                  <c:v>65335</c:v>
                </c:pt>
                <c:pt idx="51">
                  <c:v>66618</c:v>
                </c:pt>
                <c:pt idx="52">
                  <c:v>67307</c:v>
                </c:pt>
                <c:pt idx="53">
                  <c:v>68305</c:v>
                </c:pt>
                <c:pt idx="54">
                  <c:v>69489</c:v>
                </c:pt>
                <c:pt idx="55">
                  <c:v>70479</c:v>
                </c:pt>
                <c:pt idx="56">
                  <c:v>71606</c:v>
                </c:pt>
                <c:pt idx="57">
                  <c:v>72029</c:v>
                </c:pt>
                <c:pt idx="58">
                  <c:v>72985</c:v>
                </c:pt>
                <c:pt idx="59">
                  <c:v>73749</c:v>
                </c:pt>
                <c:pt idx="60">
                  <c:v>73906</c:v>
                </c:pt>
                <c:pt idx="61">
                  <c:v>74308</c:v>
                </c:pt>
                <c:pt idx="62">
                  <c:v>75608</c:v>
                </c:pt>
                <c:pt idx="63">
                  <c:v>78134</c:v>
                </c:pt>
                <c:pt idx="64">
                  <c:v>78810</c:v>
                </c:pt>
                <c:pt idx="65">
                  <c:v>79660</c:v>
                </c:pt>
                <c:pt idx="66">
                  <c:v>80958</c:v>
                </c:pt>
                <c:pt idx="67">
                  <c:v>81836</c:v>
                </c:pt>
                <c:pt idx="68">
                  <c:v>81968</c:v>
                </c:pt>
                <c:pt idx="69">
                  <c:v>81621</c:v>
                </c:pt>
                <c:pt idx="70">
                  <c:v>81931</c:v>
                </c:pt>
                <c:pt idx="71">
                  <c:v>82528</c:v>
                </c:pt>
                <c:pt idx="72">
                  <c:v>82636</c:v>
                </c:pt>
                <c:pt idx="73">
                  <c:v>82581</c:v>
                </c:pt>
                <c:pt idx="74">
                  <c:v>83556</c:v>
                </c:pt>
                <c:pt idx="75">
                  <c:v>85664</c:v>
                </c:pt>
                <c:pt idx="76">
                  <c:v>86951</c:v>
                </c:pt>
                <c:pt idx="77">
                  <c:v>88170</c:v>
                </c:pt>
                <c:pt idx="78">
                  <c:v>89613</c:v>
                </c:pt>
                <c:pt idx="79">
                  <c:v>91421</c:v>
                </c:pt>
                <c:pt idx="80">
                  <c:v>91757</c:v>
                </c:pt>
                <c:pt idx="81">
                  <c:v>92156</c:v>
                </c:pt>
                <c:pt idx="82">
                  <c:v>93141</c:v>
                </c:pt>
                <c:pt idx="83">
                  <c:v>93970</c:v>
                </c:pt>
                <c:pt idx="84">
                  <c:v>94202</c:v>
                </c:pt>
                <c:pt idx="85">
                  <c:v>94637</c:v>
                </c:pt>
                <c:pt idx="86">
                  <c:v>96808</c:v>
                </c:pt>
                <c:pt idx="87">
                  <c:v>99214</c:v>
                </c:pt>
                <c:pt idx="88">
                  <c:v>102207</c:v>
                </c:pt>
                <c:pt idx="89">
                  <c:v>104639</c:v>
                </c:pt>
                <c:pt idx="90">
                  <c:v>107648</c:v>
                </c:pt>
                <c:pt idx="91">
                  <c:v>110438</c:v>
                </c:pt>
                <c:pt idx="92">
                  <c:v>111439</c:v>
                </c:pt>
                <c:pt idx="93">
                  <c:v>113351</c:v>
                </c:pt>
                <c:pt idx="94">
                  <c:v>116158</c:v>
                </c:pt>
                <c:pt idx="95">
                  <c:v>117350</c:v>
                </c:pt>
                <c:pt idx="96">
                  <c:v>119049</c:v>
                </c:pt>
                <c:pt idx="97">
                  <c:v>119237</c:v>
                </c:pt>
                <c:pt idx="98">
                  <c:v>120692</c:v>
                </c:pt>
                <c:pt idx="99">
                  <c:v>123714</c:v>
                </c:pt>
                <c:pt idx="100">
                  <c:v>125727</c:v>
                </c:pt>
                <c:pt idx="101">
                  <c:v>126825</c:v>
                </c:pt>
                <c:pt idx="102">
                  <c:v>129774</c:v>
                </c:pt>
                <c:pt idx="103">
                  <c:v>131461</c:v>
                </c:pt>
                <c:pt idx="104">
                  <c:v>131469</c:v>
                </c:pt>
                <c:pt idx="105">
                  <c:v>133427</c:v>
                </c:pt>
                <c:pt idx="106">
                  <c:v>134754</c:v>
                </c:pt>
                <c:pt idx="107">
                  <c:v>136664</c:v>
                </c:pt>
                <c:pt idx="108">
                  <c:v>137430</c:v>
                </c:pt>
                <c:pt idx="109">
                  <c:v>138035</c:v>
                </c:pt>
                <c:pt idx="110">
                  <c:v>140239</c:v>
                </c:pt>
                <c:pt idx="111">
                  <c:v>145035</c:v>
                </c:pt>
                <c:pt idx="112">
                  <c:v>147765</c:v>
                </c:pt>
                <c:pt idx="113">
                  <c:v>151320</c:v>
                </c:pt>
                <c:pt idx="114">
                  <c:v>154560</c:v>
                </c:pt>
                <c:pt idx="115">
                  <c:v>156671</c:v>
                </c:pt>
                <c:pt idx="116">
                  <c:v>157041</c:v>
                </c:pt>
                <c:pt idx="117">
                  <c:v>157220</c:v>
                </c:pt>
                <c:pt idx="118">
                  <c:v>158270</c:v>
                </c:pt>
                <c:pt idx="119">
                  <c:v>157801</c:v>
                </c:pt>
                <c:pt idx="120">
                  <c:v>156666</c:v>
                </c:pt>
                <c:pt idx="121">
                  <c:v>156546</c:v>
                </c:pt>
                <c:pt idx="122">
                  <c:v>157634</c:v>
                </c:pt>
                <c:pt idx="123">
                  <c:v>159291</c:v>
                </c:pt>
                <c:pt idx="124">
                  <c:v>161061</c:v>
                </c:pt>
                <c:pt idx="125">
                  <c:v>162062</c:v>
                </c:pt>
                <c:pt idx="126">
                  <c:v>163826</c:v>
                </c:pt>
                <c:pt idx="127">
                  <c:v>164547</c:v>
                </c:pt>
                <c:pt idx="128">
                  <c:v>164258</c:v>
                </c:pt>
                <c:pt idx="129">
                  <c:v>163769</c:v>
                </c:pt>
                <c:pt idx="130">
                  <c:v>164359</c:v>
                </c:pt>
                <c:pt idx="131">
                  <c:v>165183</c:v>
                </c:pt>
                <c:pt idx="132">
                  <c:v>164535</c:v>
                </c:pt>
                <c:pt idx="133">
                  <c:v>164997</c:v>
                </c:pt>
                <c:pt idx="134">
                  <c:v>166117</c:v>
                </c:pt>
                <c:pt idx="135">
                  <c:v>169095</c:v>
                </c:pt>
                <c:pt idx="136">
                  <c:v>170635</c:v>
                </c:pt>
                <c:pt idx="137">
                  <c:v>172277</c:v>
                </c:pt>
                <c:pt idx="138">
                  <c:v>174093</c:v>
                </c:pt>
                <c:pt idx="139">
                  <c:v>175556</c:v>
                </c:pt>
                <c:pt idx="140">
                  <c:v>176188</c:v>
                </c:pt>
                <c:pt idx="141">
                  <c:v>176782</c:v>
                </c:pt>
                <c:pt idx="142">
                  <c:v>177628</c:v>
                </c:pt>
                <c:pt idx="143">
                  <c:v>179866</c:v>
                </c:pt>
                <c:pt idx="144">
                  <c:v>179514</c:v>
                </c:pt>
                <c:pt idx="145">
                  <c:v>180263</c:v>
                </c:pt>
                <c:pt idx="146">
                  <c:v>181391</c:v>
                </c:pt>
                <c:pt idx="147">
                  <c:v>184414</c:v>
                </c:pt>
                <c:pt idx="148">
                  <c:v>186462</c:v>
                </c:pt>
                <c:pt idx="149">
                  <c:v>188438</c:v>
                </c:pt>
                <c:pt idx="150">
                  <c:v>190824</c:v>
                </c:pt>
                <c:pt idx="151">
                  <c:v>191913</c:v>
                </c:pt>
                <c:pt idx="152">
                  <c:v>192258</c:v>
                </c:pt>
                <c:pt idx="153">
                  <c:v>192235</c:v>
                </c:pt>
                <c:pt idx="154">
                  <c:v>191974</c:v>
                </c:pt>
                <c:pt idx="155">
                  <c:v>191786</c:v>
                </c:pt>
                <c:pt idx="156">
                  <c:v>189255</c:v>
                </c:pt>
                <c:pt idx="157">
                  <c:v>187566</c:v>
                </c:pt>
                <c:pt idx="158">
                  <c:v>186051</c:v>
                </c:pt>
                <c:pt idx="159">
                  <c:v>186500</c:v>
                </c:pt>
                <c:pt idx="160">
                  <c:v>187181</c:v>
                </c:pt>
                <c:pt idx="161">
                  <c:v>184844</c:v>
                </c:pt>
                <c:pt idx="162">
                  <c:v>183186</c:v>
                </c:pt>
                <c:pt idx="163">
                  <c:v>179199</c:v>
                </c:pt>
                <c:pt idx="164">
                  <c:v>174765</c:v>
                </c:pt>
                <c:pt idx="165">
                  <c:v>171099</c:v>
                </c:pt>
                <c:pt idx="166">
                  <c:v>166212</c:v>
                </c:pt>
                <c:pt idx="167">
                  <c:v>163806</c:v>
                </c:pt>
                <c:pt idx="168">
                  <c:v>160607</c:v>
                </c:pt>
                <c:pt idx="169">
                  <c:v>158931</c:v>
                </c:pt>
                <c:pt idx="170">
                  <c:v>157355</c:v>
                </c:pt>
                <c:pt idx="171">
                  <c:v>158769</c:v>
                </c:pt>
                <c:pt idx="172">
                  <c:v>160807</c:v>
                </c:pt>
                <c:pt idx="173">
                  <c:v>162416</c:v>
                </c:pt>
                <c:pt idx="174">
                  <c:v>165509</c:v>
                </c:pt>
                <c:pt idx="175">
                  <c:v>167355</c:v>
                </c:pt>
                <c:pt idx="176">
                  <c:v>168899</c:v>
                </c:pt>
                <c:pt idx="177">
                  <c:v>170023</c:v>
                </c:pt>
                <c:pt idx="178">
                  <c:v>170522</c:v>
                </c:pt>
                <c:pt idx="179">
                  <c:v>171874</c:v>
                </c:pt>
                <c:pt idx="180">
                  <c:v>171858</c:v>
                </c:pt>
                <c:pt idx="181">
                  <c:v>172614</c:v>
                </c:pt>
                <c:pt idx="182">
                  <c:v>172329</c:v>
                </c:pt>
                <c:pt idx="183">
                  <c:v>174304</c:v>
                </c:pt>
                <c:pt idx="184">
                  <c:v>175250</c:v>
                </c:pt>
                <c:pt idx="185">
                  <c:v>176060</c:v>
                </c:pt>
                <c:pt idx="186">
                  <c:v>177944</c:v>
                </c:pt>
                <c:pt idx="187">
                  <c:v>178116</c:v>
                </c:pt>
                <c:pt idx="188">
                  <c:v>177620</c:v>
                </c:pt>
                <c:pt idx="189">
                  <c:v>175618</c:v>
                </c:pt>
                <c:pt idx="190">
                  <c:v>173570</c:v>
                </c:pt>
                <c:pt idx="191">
                  <c:v>173417</c:v>
                </c:pt>
                <c:pt idx="192">
                  <c:v>171846</c:v>
                </c:pt>
                <c:pt idx="193">
                  <c:v>171264</c:v>
                </c:pt>
                <c:pt idx="194">
                  <c:v>170368</c:v>
                </c:pt>
                <c:pt idx="195">
                  <c:v>172921</c:v>
                </c:pt>
                <c:pt idx="196">
                  <c:v>172077</c:v>
                </c:pt>
                <c:pt idx="197">
                  <c:v>172249</c:v>
                </c:pt>
                <c:pt idx="198">
                  <c:v>174451</c:v>
                </c:pt>
                <c:pt idx="199">
                  <c:v>174664</c:v>
                </c:pt>
                <c:pt idx="200">
                  <c:v>174246</c:v>
                </c:pt>
                <c:pt idx="201">
                  <c:v>172526</c:v>
                </c:pt>
                <c:pt idx="202">
                  <c:v>172721</c:v>
                </c:pt>
                <c:pt idx="203">
                  <c:v>172170</c:v>
                </c:pt>
                <c:pt idx="204">
                  <c:v>171556</c:v>
                </c:pt>
                <c:pt idx="205">
                  <c:v>171492</c:v>
                </c:pt>
                <c:pt idx="206">
                  <c:v>171638</c:v>
                </c:pt>
                <c:pt idx="207">
                  <c:v>173844</c:v>
                </c:pt>
                <c:pt idx="208">
                  <c:v>174309</c:v>
                </c:pt>
                <c:pt idx="209">
                  <c:v>175980</c:v>
                </c:pt>
                <c:pt idx="210">
                  <c:v>176936</c:v>
                </c:pt>
                <c:pt idx="211">
                  <c:v>177256</c:v>
                </c:pt>
                <c:pt idx="212">
                  <c:v>176668</c:v>
                </c:pt>
                <c:pt idx="213">
                  <c:v>175519</c:v>
                </c:pt>
                <c:pt idx="214">
                  <c:v>175852</c:v>
                </c:pt>
                <c:pt idx="215">
                  <c:v>175530</c:v>
                </c:pt>
                <c:pt idx="216">
                  <c:v>174064</c:v>
                </c:pt>
                <c:pt idx="217">
                  <c:v>174307</c:v>
                </c:pt>
                <c:pt idx="218">
                  <c:v>175314</c:v>
                </c:pt>
                <c:pt idx="219">
                  <c:v>176900</c:v>
                </c:pt>
                <c:pt idx="220">
                  <c:v>177703</c:v>
                </c:pt>
                <c:pt idx="221">
                  <c:v>179126</c:v>
                </c:pt>
                <c:pt idx="222">
                  <c:v>181119</c:v>
                </c:pt>
                <c:pt idx="223">
                  <c:v>182553</c:v>
                </c:pt>
                <c:pt idx="224">
                  <c:v>182917</c:v>
                </c:pt>
                <c:pt idx="225">
                  <c:v>182107</c:v>
                </c:pt>
                <c:pt idx="226">
                  <c:v>183081</c:v>
                </c:pt>
                <c:pt idx="227">
                  <c:v>185125</c:v>
                </c:pt>
                <c:pt idx="228">
                  <c:v>185063</c:v>
                </c:pt>
                <c:pt idx="229">
                  <c:v>186125</c:v>
                </c:pt>
                <c:pt idx="230">
                  <c:v>186648</c:v>
                </c:pt>
                <c:pt idx="231">
                  <c:v>190739</c:v>
                </c:pt>
                <c:pt idx="232">
                  <c:v>192729</c:v>
                </c:pt>
                <c:pt idx="233">
                  <c:v>194362</c:v>
                </c:pt>
                <c:pt idx="234">
                  <c:v>197089</c:v>
                </c:pt>
                <c:pt idx="235">
                  <c:v>199581</c:v>
                </c:pt>
                <c:pt idx="236">
                  <c:v>199901</c:v>
                </c:pt>
                <c:pt idx="237">
                  <c:v>199486</c:v>
                </c:pt>
                <c:pt idx="238">
                  <c:v>198937</c:v>
                </c:pt>
                <c:pt idx="239">
                  <c:v>199538</c:v>
                </c:pt>
                <c:pt idx="240">
                  <c:v>199028</c:v>
                </c:pt>
                <c:pt idx="241">
                  <c:v>199522</c:v>
                </c:pt>
                <c:pt idx="242">
                  <c:v>199435</c:v>
                </c:pt>
                <c:pt idx="243">
                  <c:v>201968</c:v>
                </c:pt>
                <c:pt idx="244">
                  <c:v>204179</c:v>
                </c:pt>
                <c:pt idx="245">
                  <c:v>205747</c:v>
                </c:pt>
                <c:pt idx="246">
                  <c:v>209200</c:v>
                </c:pt>
                <c:pt idx="247">
                  <c:v>211391</c:v>
                </c:pt>
                <c:pt idx="248">
                  <c:v>211916</c:v>
                </c:pt>
                <c:pt idx="249">
                  <c:v>212268</c:v>
                </c:pt>
                <c:pt idx="250">
                  <c:v>213973</c:v>
                </c:pt>
                <c:pt idx="251">
                  <c:v>215023</c:v>
                </c:pt>
                <c:pt idx="252">
                  <c:v>215638</c:v>
                </c:pt>
                <c:pt idx="253">
                  <c:v>216083</c:v>
                </c:pt>
                <c:pt idx="254">
                  <c:v>217901</c:v>
                </c:pt>
                <c:pt idx="255">
                  <c:v>218968</c:v>
                </c:pt>
                <c:pt idx="256">
                  <c:v>221564</c:v>
                </c:pt>
                <c:pt idx="257">
                  <c:v>223662</c:v>
                </c:pt>
                <c:pt idx="258">
                  <c:v>225939</c:v>
                </c:pt>
                <c:pt idx="259">
                  <c:v>226154</c:v>
                </c:pt>
                <c:pt idx="260">
                  <c:v>225847</c:v>
                </c:pt>
                <c:pt idx="261">
                  <c:v>225196</c:v>
                </c:pt>
                <c:pt idx="262">
                  <c:v>226151</c:v>
                </c:pt>
                <c:pt idx="263">
                  <c:v>227112</c:v>
                </c:pt>
                <c:pt idx="264">
                  <c:v>227068</c:v>
                </c:pt>
                <c:pt idx="265">
                  <c:v>228444</c:v>
                </c:pt>
                <c:pt idx="266">
                  <c:v>228446</c:v>
                </c:pt>
                <c:pt idx="267">
                  <c:v>231269</c:v>
                </c:pt>
              </c:numCache>
            </c:numRef>
          </c:val>
          <c:smooth val="0"/>
        </c:ser>
        <c:dLbls>
          <c:showLegendKey val="0"/>
          <c:showVal val="0"/>
          <c:showCatName val="0"/>
          <c:showSerName val="0"/>
          <c:showPercent val="0"/>
          <c:showBubbleSize val="0"/>
        </c:dLbls>
        <c:smooth val="0"/>
        <c:axId val="369739952"/>
        <c:axId val="369737992"/>
      </c:lineChart>
      <c:catAx>
        <c:axId val="369739952"/>
        <c:scaling>
          <c:orientation val="minMax"/>
        </c:scaling>
        <c:delete val="0"/>
        <c:axPos val="b"/>
        <c:numFmt formatCode="General" sourceLinked="1"/>
        <c:majorTickMark val="none"/>
        <c:minorTickMark val="none"/>
        <c:tickLblPos val="nextTo"/>
        <c:spPr>
          <a:ln w="3175">
            <a:solidFill>
              <a:srgbClr val="000000"/>
            </a:solidFill>
            <a:prstDash val="solid"/>
          </a:ln>
        </c:spPr>
        <c:txPr>
          <a:bodyPr rot="-5400000" vert="horz"/>
          <a:lstStyle/>
          <a:p>
            <a:pPr>
              <a:defRPr sz="1050" b="0" i="0" u="none" strike="noStrike" baseline="0">
                <a:solidFill>
                  <a:srgbClr val="000000"/>
                </a:solidFill>
                <a:latin typeface="Arial"/>
                <a:ea typeface="Arial"/>
                <a:cs typeface="Arial"/>
              </a:defRPr>
            </a:pPr>
            <a:endParaRPr lang="en-US"/>
          </a:p>
        </c:txPr>
        <c:crossAx val="369737992"/>
        <c:crosses val="autoZero"/>
        <c:auto val="0"/>
        <c:lblAlgn val="ctr"/>
        <c:lblOffset val="100"/>
        <c:noMultiLvlLbl val="0"/>
      </c:catAx>
      <c:valAx>
        <c:axId val="369737992"/>
        <c:scaling>
          <c:orientation val="minMax"/>
        </c:scaling>
        <c:delete val="0"/>
        <c:axPos val="l"/>
        <c:numFmt formatCode="&quot;£&quot;#,##0" sourceLinked="1"/>
        <c:majorTickMark val="out"/>
        <c:minorTickMark val="none"/>
        <c:tickLblPos val="nextTo"/>
        <c:spPr>
          <a:ln w="3175">
            <a:solidFill>
              <a:srgbClr val="000000"/>
            </a:solidFill>
            <a:prstDash val="solid"/>
          </a:ln>
        </c:spPr>
        <c:txPr>
          <a:bodyPr rot="0" vert="horz"/>
          <a:lstStyle/>
          <a:p>
            <a:pPr>
              <a:defRPr sz="1050" b="0" i="0" u="none" strike="noStrike" baseline="0">
                <a:solidFill>
                  <a:srgbClr val="000000"/>
                </a:solidFill>
                <a:latin typeface="Arial"/>
                <a:ea typeface="Arial"/>
                <a:cs typeface="Arial"/>
              </a:defRPr>
            </a:pPr>
            <a:endParaRPr lang="en-US"/>
          </a:p>
        </c:txPr>
        <c:crossAx val="369739952"/>
        <c:crosses val="autoZero"/>
        <c:crossBetween val="between"/>
      </c:valAx>
      <c:spPr>
        <a:noFill/>
        <a:ln w="25400">
          <a:noFill/>
        </a:ln>
      </c:spPr>
    </c:plotArea>
    <c:legend>
      <c:legendPos val="b"/>
      <c:overlay val="0"/>
      <c:spPr>
        <a:noFill/>
        <a:ln w="25400">
          <a:noFill/>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0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2017.xlsx]20!PivotTable1</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spPr>
          <a:solidFill>
            <a:srgbClr val="660066"/>
          </a:solidFill>
          <a:ln w="12700">
            <a:solidFill>
              <a:srgbClr val="000000"/>
            </a:solidFill>
            <a:prstDash val="solid"/>
          </a:ln>
        </c:spPr>
        <c:marker>
          <c:symbol val="none"/>
        </c:marker>
      </c:pivotFmt>
      <c:pivotFmt>
        <c:idx val="5"/>
        <c:spPr>
          <a:solidFill>
            <a:srgbClr val="FF8080"/>
          </a:solidFill>
          <a:ln w="12700">
            <a:solidFill>
              <a:srgbClr val="000000"/>
            </a:solidFill>
            <a:prstDash val="solid"/>
          </a:ln>
        </c:spPr>
        <c:marker>
          <c:symbol val="none"/>
        </c:marker>
      </c:pivotFmt>
      <c:pivotFmt>
        <c:idx val="6"/>
        <c:spPr>
          <a:solidFill>
            <a:srgbClr val="0066CC"/>
          </a:solidFill>
          <a:ln w="12700">
            <a:solidFill>
              <a:srgbClr val="000000"/>
            </a:solidFill>
            <a:prstDash val="solid"/>
          </a:ln>
        </c:spPr>
        <c:marker>
          <c:symbol val="none"/>
        </c:marker>
      </c:pivotFmt>
      <c:pivotFmt>
        <c:idx val="7"/>
        <c:spPr>
          <a:solidFill>
            <a:srgbClr val="CCCCFF"/>
          </a:solidFill>
          <a:ln w="12700">
            <a:solidFill>
              <a:srgbClr val="000000"/>
            </a:solidFill>
            <a:prstDash val="solid"/>
          </a:ln>
        </c:spPr>
        <c:marker>
          <c:symbol val="none"/>
        </c:marker>
      </c:pivotFmt>
      <c:pivotFmt>
        <c:idx val="8"/>
        <c:spPr>
          <a:solidFill>
            <a:srgbClr val="000080"/>
          </a:solidFill>
          <a:ln w="12700">
            <a:solidFill>
              <a:srgbClr val="000000"/>
            </a:solidFill>
            <a:prstDash val="solid"/>
          </a:ln>
        </c:spPr>
        <c:marker>
          <c:symbol val="none"/>
        </c:marker>
      </c:pivotFmt>
      <c:pivotFmt>
        <c:idx val="9"/>
        <c:spPr>
          <a:solidFill>
            <a:srgbClr val="FF00FF"/>
          </a:solidFill>
          <a:ln w="12700">
            <a:solidFill>
              <a:srgbClr val="000000"/>
            </a:solidFill>
            <a:prstDash val="solid"/>
          </a:ln>
        </c:spPr>
        <c:marker>
          <c:symbol val="none"/>
        </c:marker>
      </c:pivotFmt>
      <c:pivotFmt>
        <c:idx val="10"/>
        <c:spPr>
          <a:solidFill>
            <a:srgbClr val="FFFF00"/>
          </a:solidFill>
          <a:ln w="12700">
            <a:solidFill>
              <a:srgbClr val="000000"/>
            </a:solidFill>
            <a:prstDash val="solid"/>
          </a:ln>
        </c:spPr>
        <c:marker>
          <c:symbol val="none"/>
        </c:marker>
      </c:pivotFmt>
      <c:pivotFmt>
        <c:idx val="11"/>
        <c:spPr>
          <a:solidFill>
            <a:srgbClr val="00FFFF"/>
          </a:solidFill>
          <a:ln w="12700">
            <a:solidFill>
              <a:srgbClr val="000000"/>
            </a:solidFill>
            <a:prstDash val="solid"/>
          </a:ln>
        </c:spPr>
        <c:marker>
          <c:symbol val="none"/>
        </c:marker>
      </c:pivotFmt>
      <c:pivotFmt>
        <c:idx val="12"/>
        <c:spPr>
          <a:solidFill>
            <a:srgbClr val="800080"/>
          </a:solidFill>
          <a:ln w="12700">
            <a:solidFill>
              <a:srgbClr val="000000"/>
            </a:solidFill>
            <a:prstDash val="solid"/>
          </a:ln>
        </c:spPr>
        <c:marker>
          <c:symbol val="none"/>
        </c:marker>
      </c:pivotFmt>
      <c:pivotFmt>
        <c:idx val="13"/>
        <c:spPr>
          <a:solidFill>
            <a:srgbClr val="800000"/>
          </a:solidFill>
          <a:ln w="12700">
            <a:solidFill>
              <a:srgbClr val="000000"/>
            </a:solidFill>
            <a:prstDash val="solid"/>
          </a:ln>
        </c:spPr>
        <c:marker>
          <c:symbol val="none"/>
        </c:marker>
      </c:pivotFmt>
      <c:pivotFmt>
        <c:idx val="14"/>
        <c:spPr>
          <a:solidFill>
            <a:srgbClr val="008080"/>
          </a:solidFill>
          <a:ln w="12700">
            <a:solidFill>
              <a:srgbClr val="000000"/>
            </a:solidFill>
            <a:prstDash val="solid"/>
          </a:ln>
        </c:spPr>
        <c:marker>
          <c:symbol val="none"/>
        </c:marker>
      </c:pivotFmt>
      <c:pivotFmt>
        <c:idx val="15"/>
        <c:spPr>
          <a:solidFill>
            <a:srgbClr val="0000FF"/>
          </a:solidFill>
          <a:ln w="12700">
            <a:solidFill>
              <a:srgbClr val="000000"/>
            </a:solidFill>
            <a:prstDash val="solid"/>
          </a:ln>
        </c:spPr>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s>
    <c:plotArea>
      <c:layout/>
      <c:barChart>
        <c:barDir val="col"/>
        <c:grouping val="clustered"/>
        <c:varyColors val="0"/>
        <c:ser>
          <c:idx val="0"/>
          <c:order val="0"/>
          <c:tx>
            <c:strRef>
              <c:f>'20'!$B$4:$B$5</c:f>
              <c:strCache>
                <c:ptCount val="1"/>
                <c:pt idx="0">
                  <c:v>1997</c:v>
                </c:pt>
              </c:strCache>
            </c:strRef>
          </c:tx>
          <c:spPr>
            <a:solidFill>
              <a:srgbClr val="9999FF"/>
            </a:solidFill>
            <a:ln w="12700">
              <a:solidFill>
                <a:srgbClr val="000000"/>
              </a:solidFill>
              <a:prstDash val="solid"/>
            </a:ln>
          </c:spPr>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'20'!$B$6:$B$17</c:f>
              <c:numCache>
                <c:formatCode>0.00</c:formatCode>
                <c:ptCount val="12"/>
                <c:pt idx="0">
                  <c:v>4.4400000000000004</c:v>
                </c:pt>
                <c:pt idx="1">
                  <c:v>4.97</c:v>
                </c:pt>
                <c:pt idx="2">
                  <c:v>4.5999999999999996</c:v>
                </c:pt>
                <c:pt idx="3">
                  <c:v>4.24</c:v>
                </c:pt>
                <c:pt idx="4">
                  <c:v>3.98</c:v>
                </c:pt>
                <c:pt idx="5">
                  <c:v>3.57</c:v>
                </c:pt>
                <c:pt idx="6">
                  <c:v>5.33</c:v>
                </c:pt>
                <c:pt idx="7">
                  <c:v>5.55</c:v>
                </c:pt>
                <c:pt idx="8">
                  <c:v>5.27</c:v>
                </c:pt>
                <c:pt idx="9">
                  <c:v>5.25</c:v>
                </c:pt>
                <c:pt idx="10">
                  <c:v>4.75</c:v>
                </c:pt>
                <c:pt idx="11">
                  <c:v>4.4000000000000004</c:v>
                </c:pt>
              </c:numCache>
            </c:numRef>
          </c:val>
        </c:ser>
        <c:ser>
          <c:idx val="1"/>
          <c:order val="1"/>
          <c:tx>
            <c:strRef>
              <c:f>'20'!$C$4:$C$5</c:f>
              <c:strCache>
                <c:ptCount val="1"/>
                <c:pt idx="0">
                  <c:v>1998</c:v>
                </c:pt>
              </c:strCache>
            </c:strRef>
          </c:tx>
          <c:spPr>
            <a:solidFill>
              <a:srgbClr val="993366"/>
            </a:solidFill>
            <a:ln w="12700">
              <a:solidFill>
                <a:srgbClr val="000000"/>
              </a:solidFill>
              <a:prstDash val="solid"/>
            </a:ln>
          </c:spPr>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'20'!$C$6:$C$17</c:f>
              <c:numCache>
                <c:formatCode>0.00</c:formatCode>
                <c:ptCount val="12"/>
                <c:pt idx="0">
                  <c:v>4.5</c:v>
                </c:pt>
                <c:pt idx="1">
                  <c:v>4.96</c:v>
                </c:pt>
                <c:pt idx="2">
                  <c:v>4.82</c:v>
                </c:pt>
                <c:pt idx="3">
                  <c:v>4.42</c:v>
                </c:pt>
                <c:pt idx="4">
                  <c:v>4.04</c:v>
                </c:pt>
                <c:pt idx="5">
                  <c:v>3.57</c:v>
                </c:pt>
                <c:pt idx="6">
                  <c:v>5.16</c:v>
                </c:pt>
                <c:pt idx="7">
                  <c:v>6.94</c:v>
                </c:pt>
                <c:pt idx="8">
                  <c:v>4.8600000000000003</c:v>
                </c:pt>
                <c:pt idx="9">
                  <c:v>4.55</c:v>
                </c:pt>
                <c:pt idx="10">
                  <c:v>5.6</c:v>
                </c:pt>
                <c:pt idx="11">
                  <c:v>3.92</c:v>
                </c:pt>
              </c:numCache>
            </c:numRef>
          </c:val>
        </c:ser>
        <c:ser>
          <c:idx val="2"/>
          <c:order val="2"/>
          <c:tx>
            <c:strRef>
              <c:f>'20'!$D$4:$D$5</c:f>
              <c:strCache>
                <c:ptCount val="1"/>
                <c:pt idx="0">
                  <c:v>1999</c:v>
                </c:pt>
              </c:strCache>
            </c:strRef>
          </c:tx>
          <c:spPr>
            <a:solidFill>
              <a:srgbClr val="FFFFCC"/>
            </a:solidFill>
            <a:ln w="12700">
              <a:solidFill>
                <a:srgbClr val="000000"/>
              </a:solidFill>
              <a:prstDash val="solid"/>
            </a:ln>
          </c:spPr>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'20'!$D$6:$D$17</c:f>
              <c:numCache>
                <c:formatCode>0.00</c:formatCode>
                <c:ptCount val="12"/>
                <c:pt idx="0">
                  <c:v>5.0599999999999996</c:v>
                </c:pt>
                <c:pt idx="1">
                  <c:v>5.45</c:v>
                </c:pt>
                <c:pt idx="2">
                  <c:v>5.15</c:v>
                </c:pt>
                <c:pt idx="3">
                  <c:v>4.67</c:v>
                </c:pt>
                <c:pt idx="4">
                  <c:v>4.3499999999999996</c:v>
                </c:pt>
                <c:pt idx="5">
                  <c:v>3.77</c:v>
                </c:pt>
                <c:pt idx="6">
                  <c:v>5.58</c:v>
                </c:pt>
                <c:pt idx="7">
                  <c:v>6.99</c:v>
                </c:pt>
                <c:pt idx="8">
                  <c:v>5.31</c:v>
                </c:pt>
                <c:pt idx="9">
                  <c:v>5.21</c:v>
                </c:pt>
                <c:pt idx="10">
                  <c:v>5.28</c:v>
                </c:pt>
                <c:pt idx="11">
                  <c:v>4.62</c:v>
                </c:pt>
              </c:numCache>
            </c:numRef>
          </c:val>
        </c:ser>
        <c:ser>
          <c:idx val="3"/>
          <c:order val="3"/>
          <c:tx>
            <c:strRef>
              <c:f>'20'!$E$4:$E$5</c:f>
              <c:strCache>
                <c:ptCount val="1"/>
                <c:pt idx="0">
                  <c:v>2000</c:v>
                </c:pt>
              </c:strCache>
            </c:strRef>
          </c:tx>
          <c:spPr>
            <a:solidFill>
              <a:srgbClr val="CCFFFF"/>
            </a:solidFill>
            <a:ln w="12700">
              <a:solidFill>
                <a:srgbClr val="000000"/>
              </a:solidFill>
              <a:prstDash val="solid"/>
            </a:ln>
          </c:spPr>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'20'!$E$6:$E$17</c:f>
              <c:numCache>
                <c:formatCode>0.00</c:formatCode>
                <c:ptCount val="12"/>
                <c:pt idx="0">
                  <c:v>5.04</c:v>
                </c:pt>
                <c:pt idx="1">
                  <c:v>5.87</c:v>
                </c:pt>
                <c:pt idx="2">
                  <c:v>5.61</c:v>
                </c:pt>
                <c:pt idx="3">
                  <c:v>5.0599999999999996</c:v>
                </c:pt>
                <c:pt idx="4">
                  <c:v>4.66</c:v>
                </c:pt>
                <c:pt idx="5">
                  <c:v>3.85</c:v>
                </c:pt>
                <c:pt idx="6">
                  <c:v>6.85</c:v>
                </c:pt>
                <c:pt idx="7">
                  <c:v>7.38</c:v>
                </c:pt>
                <c:pt idx="8">
                  <c:v>5.85</c:v>
                </c:pt>
                <c:pt idx="10">
                  <c:v>5.91</c:v>
                </c:pt>
                <c:pt idx="11">
                  <c:v>4.6900000000000004</c:v>
                </c:pt>
              </c:numCache>
            </c:numRef>
          </c:val>
        </c:ser>
        <c:ser>
          <c:idx val="4"/>
          <c:order val="4"/>
          <c:tx>
            <c:strRef>
              <c:f>'20'!$F$4:$F$5</c:f>
              <c:strCache>
                <c:ptCount val="1"/>
                <c:pt idx="0">
                  <c:v>2001</c:v>
                </c:pt>
              </c:strCache>
            </c:strRef>
          </c:tx>
          <c:spPr>
            <a:solidFill>
              <a:srgbClr val="660066"/>
            </a:solidFill>
            <a:ln w="12700">
              <a:solidFill>
                <a:srgbClr val="000000"/>
              </a:solidFill>
              <a:prstDash val="solid"/>
            </a:ln>
          </c:spPr>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'20'!$F$6:$F$17</c:f>
              <c:numCache>
                <c:formatCode>0.00</c:formatCode>
                <c:ptCount val="12"/>
                <c:pt idx="0">
                  <c:v>5.89</c:v>
                </c:pt>
                <c:pt idx="1">
                  <c:v>6.49</c:v>
                </c:pt>
                <c:pt idx="2">
                  <c:v>6.55</c:v>
                </c:pt>
                <c:pt idx="3">
                  <c:v>5.58</c:v>
                </c:pt>
                <c:pt idx="4">
                  <c:v>5.16</c:v>
                </c:pt>
                <c:pt idx="5">
                  <c:v>4.08</c:v>
                </c:pt>
                <c:pt idx="6">
                  <c:v>7.68</c:v>
                </c:pt>
                <c:pt idx="7">
                  <c:v>8.64</c:v>
                </c:pt>
                <c:pt idx="8">
                  <c:v>6.02</c:v>
                </c:pt>
                <c:pt idx="9">
                  <c:v>8.14</c:v>
                </c:pt>
                <c:pt idx="10">
                  <c:v>6.6</c:v>
                </c:pt>
                <c:pt idx="11">
                  <c:v>5.25</c:v>
                </c:pt>
              </c:numCache>
            </c:numRef>
          </c:val>
        </c:ser>
        <c:ser>
          <c:idx val="5"/>
          <c:order val="5"/>
          <c:tx>
            <c:strRef>
              <c:f>'20'!$G$4:$G$5</c:f>
              <c:strCache>
                <c:ptCount val="1"/>
                <c:pt idx="0">
                  <c:v>2002</c:v>
                </c:pt>
              </c:strCache>
            </c:strRef>
          </c:tx>
          <c:spPr>
            <a:solidFill>
              <a:srgbClr val="FF8080"/>
            </a:solidFill>
            <a:ln w="12700">
              <a:solidFill>
                <a:srgbClr val="000000"/>
              </a:solidFill>
              <a:prstDash val="solid"/>
            </a:ln>
          </c:spPr>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'20'!$G$6:$G$17</c:f>
              <c:numCache>
                <c:formatCode>0.00</c:formatCode>
                <c:ptCount val="12"/>
                <c:pt idx="0">
                  <c:v>6.98</c:v>
                </c:pt>
                <c:pt idx="1">
                  <c:v>7.27</c:v>
                </c:pt>
                <c:pt idx="2">
                  <c:v>7.25</c:v>
                </c:pt>
                <c:pt idx="3">
                  <c:v>6.4</c:v>
                </c:pt>
                <c:pt idx="4">
                  <c:v>5.91</c:v>
                </c:pt>
                <c:pt idx="5">
                  <c:v>4.51</c:v>
                </c:pt>
                <c:pt idx="6">
                  <c:v>9.0299999999999994</c:v>
                </c:pt>
                <c:pt idx="7">
                  <c:v>9.2100000000000009</c:v>
                </c:pt>
                <c:pt idx="8">
                  <c:v>6.98</c:v>
                </c:pt>
                <c:pt idx="9">
                  <c:v>7.14</c:v>
                </c:pt>
                <c:pt idx="10">
                  <c:v>7.32</c:v>
                </c:pt>
                <c:pt idx="11">
                  <c:v>5.81</c:v>
                </c:pt>
              </c:numCache>
            </c:numRef>
          </c:val>
        </c:ser>
        <c:ser>
          <c:idx val="6"/>
          <c:order val="6"/>
          <c:tx>
            <c:strRef>
              <c:f>'20'!$H$4:$H$5</c:f>
              <c:strCache>
                <c:ptCount val="1"/>
                <c:pt idx="0">
                  <c:v>2003</c:v>
                </c:pt>
              </c:strCache>
            </c:strRef>
          </c:tx>
          <c:spPr>
            <a:solidFill>
              <a:srgbClr val="0066CC"/>
            </a:solidFill>
            <a:ln w="12700">
              <a:solidFill>
                <a:srgbClr val="000000"/>
              </a:solidFill>
              <a:prstDash val="solid"/>
            </a:ln>
          </c:spPr>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'20'!$H$6:$H$17</c:f>
              <c:numCache>
                <c:formatCode>0.00</c:formatCode>
                <c:ptCount val="12"/>
                <c:pt idx="0">
                  <c:v>8.74</c:v>
                </c:pt>
                <c:pt idx="1">
                  <c:v>8.85</c:v>
                </c:pt>
                <c:pt idx="2">
                  <c:v>8.8699999999999992</c:v>
                </c:pt>
                <c:pt idx="3">
                  <c:v>7.51</c:v>
                </c:pt>
                <c:pt idx="4">
                  <c:v>7.16</c:v>
                </c:pt>
                <c:pt idx="5">
                  <c:v>5.21</c:v>
                </c:pt>
                <c:pt idx="6">
                  <c:v>9.4</c:v>
                </c:pt>
                <c:pt idx="7">
                  <c:v>10.28</c:v>
                </c:pt>
                <c:pt idx="8">
                  <c:v>9.0500000000000007</c:v>
                </c:pt>
                <c:pt idx="9">
                  <c:v>7.83</c:v>
                </c:pt>
                <c:pt idx="10">
                  <c:v>8.91</c:v>
                </c:pt>
                <c:pt idx="11">
                  <c:v>8.16</c:v>
                </c:pt>
              </c:numCache>
            </c:numRef>
          </c:val>
        </c:ser>
        <c:ser>
          <c:idx val="7"/>
          <c:order val="7"/>
          <c:tx>
            <c:strRef>
              <c:f>'20'!$I$4:$I$5</c:f>
              <c:strCache>
                <c:ptCount val="1"/>
                <c:pt idx="0">
                  <c:v>2004</c:v>
                </c:pt>
              </c:strCache>
            </c:strRef>
          </c:tx>
          <c:spPr>
            <a:solidFill>
              <a:srgbClr val="CCCCFF"/>
            </a:solidFill>
            <a:ln w="12700">
              <a:solidFill>
                <a:srgbClr val="000000"/>
              </a:solidFill>
              <a:prstDash val="solid"/>
            </a:ln>
          </c:spPr>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'20'!$I$6:$I$17</c:f>
              <c:numCache>
                <c:formatCode>0.00</c:formatCode>
                <c:ptCount val="12"/>
                <c:pt idx="0">
                  <c:v>9.9499999999999993</c:v>
                </c:pt>
                <c:pt idx="1">
                  <c:v>9.6999999999999993</c:v>
                </c:pt>
                <c:pt idx="2">
                  <c:v>9.9700000000000006</c:v>
                </c:pt>
                <c:pt idx="3">
                  <c:v>8.1199999999999992</c:v>
                </c:pt>
                <c:pt idx="4">
                  <c:v>8.06</c:v>
                </c:pt>
                <c:pt idx="5">
                  <c:v>6.27</c:v>
                </c:pt>
                <c:pt idx="6">
                  <c:v>10.32</c:v>
                </c:pt>
                <c:pt idx="7">
                  <c:v>10.83</c:v>
                </c:pt>
                <c:pt idx="8">
                  <c:v>10.37</c:v>
                </c:pt>
                <c:pt idx="9">
                  <c:v>10.98</c:v>
                </c:pt>
                <c:pt idx="10">
                  <c:v>9.91</c:v>
                </c:pt>
                <c:pt idx="11">
                  <c:v>9.65</c:v>
                </c:pt>
              </c:numCache>
            </c:numRef>
          </c:val>
        </c:ser>
        <c:ser>
          <c:idx val="8"/>
          <c:order val="8"/>
          <c:tx>
            <c:strRef>
              <c:f>'20'!$J$4:$J$5</c:f>
              <c:strCache>
                <c:ptCount val="1"/>
                <c:pt idx="0">
                  <c:v>2005</c:v>
                </c:pt>
              </c:strCache>
            </c:strRef>
          </c:tx>
          <c:spPr>
            <a:solidFill>
              <a:srgbClr val="000080"/>
            </a:solidFill>
            <a:ln w="12700">
              <a:solidFill>
                <a:srgbClr val="000000"/>
              </a:solidFill>
              <a:prstDash val="solid"/>
            </a:ln>
          </c:spPr>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'20'!$J$6:$J$17</c:f>
              <c:numCache>
                <c:formatCode>0.00</c:formatCode>
                <c:ptCount val="12"/>
                <c:pt idx="0">
                  <c:v>9.48</c:v>
                </c:pt>
                <c:pt idx="1">
                  <c:v>10.1</c:v>
                </c:pt>
                <c:pt idx="2">
                  <c:v>9.66</c:v>
                </c:pt>
                <c:pt idx="3">
                  <c:v>8.4499999999999993</c:v>
                </c:pt>
                <c:pt idx="4">
                  <c:v>8.34</c:v>
                </c:pt>
                <c:pt idx="5">
                  <c:v>6.82</c:v>
                </c:pt>
                <c:pt idx="6">
                  <c:v>10.46</c:v>
                </c:pt>
                <c:pt idx="7">
                  <c:v>12.11</c:v>
                </c:pt>
                <c:pt idx="8">
                  <c:v>9.33</c:v>
                </c:pt>
                <c:pt idx="9">
                  <c:v>10.33</c:v>
                </c:pt>
                <c:pt idx="10">
                  <c:v>10.51</c:v>
                </c:pt>
                <c:pt idx="11">
                  <c:v>9.91</c:v>
                </c:pt>
              </c:numCache>
            </c:numRef>
          </c:val>
        </c:ser>
        <c:ser>
          <c:idx val="9"/>
          <c:order val="9"/>
          <c:tx>
            <c:strRef>
              <c:f>'20'!$K$4:$K$5</c:f>
              <c:strCache>
                <c:ptCount val="1"/>
                <c:pt idx="0">
                  <c:v>2006</c:v>
                </c:pt>
              </c:strCache>
            </c:strRef>
          </c:tx>
          <c:spPr>
            <a:solidFill>
              <a:srgbClr val="FF00FF"/>
            </a:solidFill>
            <a:ln w="12700">
              <a:solidFill>
                <a:srgbClr val="000000"/>
              </a:solidFill>
              <a:prstDash val="solid"/>
            </a:ln>
          </c:spPr>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'20'!$K$6:$K$17</c:f>
              <c:numCache>
                <c:formatCode>0.00</c:formatCode>
                <c:ptCount val="12"/>
                <c:pt idx="0">
                  <c:v>9.74</c:v>
                </c:pt>
                <c:pt idx="1">
                  <c:v>10.47</c:v>
                </c:pt>
                <c:pt idx="2">
                  <c:v>10.06</c:v>
                </c:pt>
                <c:pt idx="3">
                  <c:v>8.69</c:v>
                </c:pt>
                <c:pt idx="4">
                  <c:v>8.57</c:v>
                </c:pt>
                <c:pt idx="5">
                  <c:v>7.17</c:v>
                </c:pt>
                <c:pt idx="6">
                  <c:v>11.51</c:v>
                </c:pt>
                <c:pt idx="7">
                  <c:v>11.84</c:v>
                </c:pt>
                <c:pt idx="8">
                  <c:v>9.75</c:v>
                </c:pt>
                <c:pt idx="9">
                  <c:v>11.15</c:v>
                </c:pt>
                <c:pt idx="10">
                  <c:v>10.029999999999999</c:v>
                </c:pt>
                <c:pt idx="11">
                  <c:v>9.7899999999999991</c:v>
                </c:pt>
              </c:numCache>
            </c:numRef>
          </c:val>
        </c:ser>
        <c:ser>
          <c:idx val="10"/>
          <c:order val="10"/>
          <c:tx>
            <c:strRef>
              <c:f>'20'!$L$4:$L$5</c:f>
              <c:strCache>
                <c:ptCount val="1"/>
                <c:pt idx="0">
                  <c:v>2007</c:v>
                </c:pt>
              </c:strCache>
            </c:strRef>
          </c:tx>
          <c:spPr>
            <a:solidFill>
              <a:srgbClr val="FFFF00"/>
            </a:solidFill>
            <a:ln w="12700">
              <a:solidFill>
                <a:srgbClr val="000000"/>
              </a:solidFill>
              <a:prstDash val="solid"/>
            </a:ln>
          </c:spPr>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'20'!$L$6:$L$17</c:f>
              <c:numCache>
                <c:formatCode>0.00</c:formatCode>
                <c:ptCount val="12"/>
                <c:pt idx="0">
                  <c:v>8.7799999999999994</c:v>
                </c:pt>
                <c:pt idx="1">
                  <c:v>10.99</c:v>
                </c:pt>
                <c:pt idx="2">
                  <c:v>10.039999999999999</c:v>
                </c:pt>
                <c:pt idx="3">
                  <c:v>8.92</c:v>
                </c:pt>
                <c:pt idx="4">
                  <c:v>8.94</c:v>
                </c:pt>
                <c:pt idx="5">
                  <c:v>7.21</c:v>
                </c:pt>
                <c:pt idx="6">
                  <c:v>13.23</c:v>
                </c:pt>
                <c:pt idx="7">
                  <c:v>13</c:v>
                </c:pt>
                <c:pt idx="8">
                  <c:v>9.67</c:v>
                </c:pt>
                <c:pt idx="9">
                  <c:v>9.8800000000000008</c:v>
                </c:pt>
                <c:pt idx="10">
                  <c:v>11.14</c:v>
                </c:pt>
                <c:pt idx="11">
                  <c:v>10.41</c:v>
                </c:pt>
              </c:numCache>
            </c:numRef>
          </c:val>
        </c:ser>
        <c:ser>
          <c:idx val="11"/>
          <c:order val="11"/>
          <c:tx>
            <c:strRef>
              <c:f>'20'!$M$4:$M$5</c:f>
              <c:strCache>
                <c:ptCount val="1"/>
                <c:pt idx="0">
                  <c:v>2008</c:v>
                </c:pt>
              </c:strCache>
            </c:strRef>
          </c:tx>
          <c:spPr>
            <a:solidFill>
              <a:srgbClr val="00FFFF"/>
            </a:solidFill>
            <a:ln w="12700">
              <a:solidFill>
                <a:srgbClr val="000000"/>
              </a:solidFill>
              <a:prstDash val="solid"/>
            </a:ln>
          </c:spPr>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'20'!$M$6:$M$17</c:f>
              <c:numCache>
                <c:formatCode>0.00</c:formatCode>
                <c:ptCount val="12"/>
                <c:pt idx="0">
                  <c:v>8.9700000000000006</c:v>
                </c:pt>
                <c:pt idx="1">
                  <c:v>11.19</c:v>
                </c:pt>
                <c:pt idx="2">
                  <c:v>9.6999999999999993</c:v>
                </c:pt>
                <c:pt idx="3">
                  <c:v>8.7100000000000009</c:v>
                </c:pt>
                <c:pt idx="4">
                  <c:v>8.73</c:v>
                </c:pt>
                <c:pt idx="5">
                  <c:v>6.91</c:v>
                </c:pt>
                <c:pt idx="6">
                  <c:v>12.82</c:v>
                </c:pt>
                <c:pt idx="7">
                  <c:v>12.58</c:v>
                </c:pt>
                <c:pt idx="8">
                  <c:v>11.76</c:v>
                </c:pt>
                <c:pt idx="9">
                  <c:v>8.86</c:v>
                </c:pt>
                <c:pt idx="10">
                  <c:v>10.24</c:v>
                </c:pt>
                <c:pt idx="11">
                  <c:v>11.19</c:v>
                </c:pt>
              </c:numCache>
            </c:numRef>
          </c:val>
        </c:ser>
        <c:ser>
          <c:idx val="12"/>
          <c:order val="12"/>
          <c:tx>
            <c:strRef>
              <c:f>'20'!$N$4:$N$5</c:f>
              <c:strCache>
                <c:ptCount val="1"/>
                <c:pt idx="0">
                  <c:v>2009</c:v>
                </c:pt>
              </c:strCache>
            </c:strRef>
          </c:tx>
          <c:spPr>
            <a:solidFill>
              <a:srgbClr val="800080"/>
            </a:solidFill>
            <a:ln w="12700">
              <a:solidFill>
                <a:srgbClr val="000000"/>
              </a:solidFill>
              <a:prstDash val="solid"/>
            </a:ln>
          </c:spPr>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'20'!$N$6:$N$17</c:f>
              <c:numCache>
                <c:formatCode>0.00</c:formatCode>
                <c:ptCount val="12"/>
                <c:pt idx="0">
                  <c:v>8.4600000000000009</c:v>
                </c:pt>
                <c:pt idx="1">
                  <c:v>9.25</c:v>
                </c:pt>
                <c:pt idx="2">
                  <c:v>8.51</c:v>
                </c:pt>
                <c:pt idx="3">
                  <c:v>7.73</c:v>
                </c:pt>
                <c:pt idx="4">
                  <c:v>7.71</c:v>
                </c:pt>
                <c:pt idx="5">
                  <c:v>6.48</c:v>
                </c:pt>
                <c:pt idx="6">
                  <c:v>10.17</c:v>
                </c:pt>
                <c:pt idx="7">
                  <c:v>10.61</c:v>
                </c:pt>
                <c:pt idx="8">
                  <c:v>8.92</c:v>
                </c:pt>
                <c:pt idx="9">
                  <c:v>8.3800000000000008</c:v>
                </c:pt>
                <c:pt idx="10">
                  <c:v>9.15</c:v>
                </c:pt>
                <c:pt idx="11">
                  <c:v>8.26</c:v>
                </c:pt>
              </c:numCache>
            </c:numRef>
          </c:val>
        </c:ser>
        <c:ser>
          <c:idx val="13"/>
          <c:order val="13"/>
          <c:tx>
            <c:strRef>
              <c:f>'20'!$O$4:$O$5</c:f>
              <c:strCache>
                <c:ptCount val="1"/>
                <c:pt idx="0">
                  <c:v>2010</c:v>
                </c:pt>
              </c:strCache>
            </c:strRef>
          </c:tx>
          <c:spPr>
            <a:solidFill>
              <a:srgbClr val="800000"/>
            </a:solidFill>
            <a:ln w="12700">
              <a:solidFill>
                <a:srgbClr val="000000"/>
              </a:solidFill>
              <a:prstDash val="solid"/>
            </a:ln>
          </c:spPr>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'20'!$O$6:$O$17</c:f>
              <c:numCache>
                <c:formatCode>0.00</c:formatCode>
                <c:ptCount val="12"/>
                <c:pt idx="0">
                  <c:v>8.7100000000000009</c:v>
                </c:pt>
                <c:pt idx="1">
                  <c:v>10.210000000000001</c:v>
                </c:pt>
                <c:pt idx="2">
                  <c:v>9.36</c:v>
                </c:pt>
                <c:pt idx="3">
                  <c:v>8.4499999999999993</c:v>
                </c:pt>
                <c:pt idx="4">
                  <c:v>8.2100000000000009</c:v>
                </c:pt>
                <c:pt idx="5">
                  <c:v>6.86</c:v>
                </c:pt>
                <c:pt idx="6">
                  <c:v>11.67</c:v>
                </c:pt>
                <c:pt idx="7">
                  <c:v>11.79</c:v>
                </c:pt>
                <c:pt idx="8">
                  <c:v>9.64</c:v>
                </c:pt>
                <c:pt idx="9">
                  <c:v>9.7200000000000006</c:v>
                </c:pt>
                <c:pt idx="10">
                  <c:v>10.3</c:v>
                </c:pt>
                <c:pt idx="11">
                  <c:v>8.99</c:v>
                </c:pt>
              </c:numCache>
            </c:numRef>
          </c:val>
        </c:ser>
        <c:ser>
          <c:idx val="14"/>
          <c:order val="14"/>
          <c:tx>
            <c:strRef>
              <c:f>'20'!$P$4:$P$5</c:f>
              <c:strCache>
                <c:ptCount val="1"/>
                <c:pt idx="0">
                  <c:v>2011</c:v>
                </c:pt>
              </c:strCache>
            </c:strRef>
          </c:tx>
          <c:spPr>
            <a:solidFill>
              <a:srgbClr val="008080"/>
            </a:solidFill>
            <a:ln w="12700">
              <a:solidFill>
                <a:srgbClr val="000000"/>
              </a:solidFill>
              <a:prstDash val="solid"/>
            </a:ln>
          </c:spPr>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'20'!$P$6:$P$17</c:f>
              <c:numCache>
                <c:formatCode>0.00</c:formatCode>
                <c:ptCount val="12"/>
                <c:pt idx="0">
                  <c:v>8.2799999999999994</c:v>
                </c:pt>
                <c:pt idx="1">
                  <c:v>9.65</c:v>
                </c:pt>
                <c:pt idx="2">
                  <c:v>8.68</c:v>
                </c:pt>
                <c:pt idx="3">
                  <c:v>8.39</c:v>
                </c:pt>
                <c:pt idx="4">
                  <c:v>7.95</c:v>
                </c:pt>
                <c:pt idx="5">
                  <c:v>6.72</c:v>
                </c:pt>
                <c:pt idx="6">
                  <c:v>9.81</c:v>
                </c:pt>
                <c:pt idx="7">
                  <c:v>11.82</c:v>
                </c:pt>
                <c:pt idx="8">
                  <c:v>9.76</c:v>
                </c:pt>
                <c:pt idx="9">
                  <c:v>9.7200000000000006</c:v>
                </c:pt>
                <c:pt idx="10">
                  <c:v>9.1199999999999992</c:v>
                </c:pt>
                <c:pt idx="11">
                  <c:v>8.26</c:v>
                </c:pt>
              </c:numCache>
            </c:numRef>
          </c:val>
        </c:ser>
        <c:ser>
          <c:idx val="15"/>
          <c:order val="15"/>
          <c:tx>
            <c:strRef>
              <c:f>'20'!$Q$4:$Q$5</c:f>
              <c:strCache>
                <c:ptCount val="1"/>
                <c:pt idx="0">
                  <c:v>2012</c:v>
                </c:pt>
              </c:strCache>
            </c:strRef>
          </c:tx>
          <c:spPr>
            <a:solidFill>
              <a:srgbClr val="0000FF"/>
            </a:solidFill>
            <a:ln w="12700">
              <a:solidFill>
                <a:srgbClr val="000000"/>
              </a:solidFill>
              <a:prstDash val="solid"/>
            </a:ln>
          </c:spPr>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'20'!$Q$6:$Q$17</c:f>
              <c:numCache>
                <c:formatCode>0.00</c:formatCode>
                <c:ptCount val="12"/>
                <c:pt idx="0">
                  <c:v>7.99</c:v>
                </c:pt>
                <c:pt idx="1">
                  <c:v>9.5299999999999994</c:v>
                </c:pt>
                <c:pt idx="2">
                  <c:v>9.0299999999999994</c:v>
                </c:pt>
                <c:pt idx="3">
                  <c:v>8.25</c:v>
                </c:pt>
                <c:pt idx="4">
                  <c:v>7.83</c:v>
                </c:pt>
                <c:pt idx="5">
                  <c:v>6.58</c:v>
                </c:pt>
                <c:pt idx="6">
                  <c:v>10.89</c:v>
                </c:pt>
                <c:pt idx="7">
                  <c:v>11.39</c:v>
                </c:pt>
                <c:pt idx="8">
                  <c:v>10.11</c:v>
                </c:pt>
                <c:pt idx="9">
                  <c:v>10.08</c:v>
                </c:pt>
                <c:pt idx="10">
                  <c:v>9.5399999999999991</c:v>
                </c:pt>
                <c:pt idx="11">
                  <c:v>7.5</c:v>
                </c:pt>
              </c:numCache>
            </c:numRef>
          </c:val>
        </c:ser>
        <c:ser>
          <c:idx val="16"/>
          <c:order val="16"/>
          <c:tx>
            <c:strRef>
              <c:f>'20'!$R$4:$R$5</c:f>
              <c:strCache>
                <c:ptCount val="1"/>
                <c:pt idx="0">
                  <c:v>2013</c:v>
                </c:pt>
              </c:strCache>
            </c:strRef>
          </c:tx>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'20'!$R$6:$R$17</c:f>
              <c:numCache>
                <c:formatCode>0.00</c:formatCode>
                <c:ptCount val="12"/>
                <c:pt idx="0">
                  <c:v>7.71</c:v>
                </c:pt>
                <c:pt idx="1">
                  <c:v>9.74</c:v>
                </c:pt>
                <c:pt idx="2">
                  <c:v>9.19</c:v>
                </c:pt>
                <c:pt idx="3">
                  <c:v>8.49</c:v>
                </c:pt>
                <c:pt idx="4">
                  <c:v>7.84</c:v>
                </c:pt>
                <c:pt idx="5">
                  <c:v>6.57</c:v>
                </c:pt>
                <c:pt idx="6">
                  <c:v>10.75</c:v>
                </c:pt>
                <c:pt idx="7">
                  <c:v>11.63</c:v>
                </c:pt>
                <c:pt idx="8">
                  <c:v>9</c:v>
                </c:pt>
                <c:pt idx="9">
                  <c:v>10.119999999999999</c:v>
                </c:pt>
                <c:pt idx="10">
                  <c:v>9.77</c:v>
                </c:pt>
                <c:pt idx="11">
                  <c:v>8.43</c:v>
                </c:pt>
              </c:numCache>
            </c:numRef>
          </c:val>
        </c:ser>
        <c:ser>
          <c:idx val="17"/>
          <c:order val="17"/>
          <c:tx>
            <c:strRef>
              <c:f>'20'!$S$4:$S$5</c:f>
              <c:strCache>
                <c:ptCount val="1"/>
                <c:pt idx="0">
                  <c:v>2014</c:v>
                </c:pt>
              </c:strCache>
            </c:strRef>
          </c:tx>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'20'!$S$6:$S$17</c:f>
              <c:numCache>
                <c:formatCode>0.00</c:formatCode>
                <c:ptCount val="12"/>
                <c:pt idx="0">
                  <c:v>8.52</c:v>
                </c:pt>
                <c:pt idx="1">
                  <c:v>9.69</c:v>
                </c:pt>
                <c:pt idx="2">
                  <c:v>9.5500000000000007</c:v>
                </c:pt>
                <c:pt idx="3">
                  <c:v>8.9</c:v>
                </c:pt>
                <c:pt idx="4">
                  <c:v>8.1199999999999992</c:v>
                </c:pt>
                <c:pt idx="5">
                  <c:v>6.91</c:v>
                </c:pt>
                <c:pt idx="6">
                  <c:v>10.91</c:v>
                </c:pt>
                <c:pt idx="7">
                  <c:v>11.78</c:v>
                </c:pt>
                <c:pt idx="8">
                  <c:v>9.17</c:v>
                </c:pt>
                <c:pt idx="9">
                  <c:v>11.22</c:v>
                </c:pt>
                <c:pt idx="10">
                  <c:v>9.82</c:v>
                </c:pt>
                <c:pt idx="11">
                  <c:v>7.49</c:v>
                </c:pt>
              </c:numCache>
            </c:numRef>
          </c:val>
        </c:ser>
        <c:ser>
          <c:idx val="18"/>
          <c:order val="18"/>
          <c:tx>
            <c:strRef>
              <c:f>'20'!$T$4:$T$5</c:f>
              <c:strCache>
                <c:ptCount val="1"/>
                <c:pt idx="0">
                  <c:v>2015</c:v>
                </c:pt>
              </c:strCache>
            </c:strRef>
          </c:tx>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'20'!$T$6:$T$17</c:f>
              <c:numCache>
                <c:formatCode>0.00</c:formatCode>
                <c:ptCount val="12"/>
                <c:pt idx="0">
                  <c:v>8.41</c:v>
                </c:pt>
                <c:pt idx="1">
                  <c:v>10</c:v>
                </c:pt>
                <c:pt idx="2">
                  <c:v>9.7799999999999994</c:v>
                </c:pt>
                <c:pt idx="3">
                  <c:v>9.34</c:v>
                </c:pt>
                <c:pt idx="4">
                  <c:v>8.41</c:v>
                </c:pt>
                <c:pt idx="5">
                  <c:v>7.11</c:v>
                </c:pt>
                <c:pt idx="6">
                  <c:v>12.65</c:v>
                </c:pt>
                <c:pt idx="7">
                  <c:v>12.39</c:v>
                </c:pt>
                <c:pt idx="8">
                  <c:v>9.4700000000000006</c:v>
                </c:pt>
                <c:pt idx="9">
                  <c:v>10.52</c:v>
                </c:pt>
                <c:pt idx="10">
                  <c:v>9.5299999999999994</c:v>
                </c:pt>
                <c:pt idx="11">
                  <c:v>8.6300000000000008</c:v>
                </c:pt>
              </c:numCache>
            </c:numRef>
          </c:val>
        </c:ser>
        <c:ser>
          <c:idx val="19"/>
          <c:order val="19"/>
          <c:tx>
            <c:strRef>
              <c:f>'20'!$U$4:$U$5</c:f>
              <c:strCache>
                <c:ptCount val="1"/>
                <c:pt idx="0">
                  <c:v>2016</c:v>
                </c:pt>
              </c:strCache>
            </c:strRef>
          </c:tx>
          <c:invertIfNegative val="0"/>
          <c:cat>
            <c:strRef>
              <c:f>'20'!$A$6:$A$17</c:f>
              <c:strCache>
                <c:ptCount val="12"/>
                <c:pt idx="0">
                  <c:v>Bournemouth</c:v>
                </c:pt>
                <c:pt idx="1">
                  <c:v>Dorset</c:v>
                </c:pt>
                <c:pt idx="2">
                  <c:v>Poole</c:v>
                </c:pt>
                <c:pt idx="3">
                  <c:v>South East</c:v>
                </c:pt>
                <c:pt idx="4">
                  <c:v>South West</c:v>
                </c:pt>
                <c:pt idx="5">
                  <c:v>England</c:v>
                </c:pt>
                <c:pt idx="6">
                  <c:v>Christchurch</c:v>
                </c:pt>
                <c:pt idx="7">
                  <c:v>East Dorset</c:v>
                </c:pt>
                <c:pt idx="8">
                  <c:v>North Dorset</c:v>
                </c:pt>
                <c:pt idx="9">
                  <c:v>Purbeck</c:v>
                </c:pt>
                <c:pt idx="10">
                  <c:v>West Dorset</c:v>
                </c:pt>
                <c:pt idx="11">
                  <c:v>Weymouth &amp; Portland</c:v>
                </c:pt>
              </c:strCache>
            </c:strRef>
          </c:cat>
          <c:val>
            <c:numRef>
              <c:f>'20'!$U$6:$U$17</c:f>
              <c:numCache>
                <c:formatCode>0.00</c:formatCode>
                <c:ptCount val="12"/>
                <c:pt idx="0">
                  <c:v>8.01</c:v>
                </c:pt>
                <c:pt idx="1">
                  <c:v>10.26</c:v>
                </c:pt>
                <c:pt idx="2">
                  <c:v>10.17</c:v>
                </c:pt>
                <c:pt idx="3">
                  <c:v>9.99</c:v>
                </c:pt>
                <c:pt idx="4">
                  <c:v>8.57</c:v>
                </c:pt>
                <c:pt idx="5">
                  <c:v>7.16</c:v>
                </c:pt>
                <c:pt idx="6">
                  <c:v>11.9</c:v>
                </c:pt>
                <c:pt idx="7">
                  <c:v>13.46</c:v>
                </c:pt>
                <c:pt idx="8">
                  <c:v>9.51</c:v>
                </c:pt>
                <c:pt idx="9">
                  <c:v>11.54</c:v>
                </c:pt>
                <c:pt idx="10">
                  <c:v>10.6</c:v>
                </c:pt>
                <c:pt idx="11">
                  <c:v>9.0399999999999991</c:v>
                </c:pt>
              </c:numCache>
            </c:numRef>
          </c:val>
        </c:ser>
        <c:dLbls>
          <c:showLegendKey val="0"/>
          <c:showVal val="0"/>
          <c:showCatName val="0"/>
          <c:showSerName val="0"/>
          <c:showPercent val="0"/>
          <c:showBubbleSize val="0"/>
        </c:dLbls>
        <c:gapWidth val="150"/>
        <c:axId val="571808504"/>
        <c:axId val="579780760"/>
      </c:barChart>
      <c:catAx>
        <c:axId val="5718085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579780760"/>
        <c:crosses val="autoZero"/>
        <c:auto val="0"/>
        <c:lblAlgn val="ctr"/>
        <c:lblOffset val="100"/>
        <c:tickLblSkip val="1"/>
        <c:tickMarkSkip val="1"/>
        <c:noMultiLvlLbl val="0"/>
      </c:catAx>
      <c:valAx>
        <c:axId val="579780760"/>
        <c:scaling>
          <c:orientation val="minMax"/>
        </c:scaling>
        <c:delete val="0"/>
        <c:axPos val="l"/>
        <c:numFmt formatCode="0.00"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571808504"/>
        <c:crosses val="autoZero"/>
        <c:crossBetween val="between"/>
      </c:valAx>
      <c:spPr>
        <a:noFill/>
        <a:ln w="25400">
          <a:noFill/>
        </a:ln>
      </c:spPr>
    </c:plotArea>
    <c:legend>
      <c:legendPos val="b"/>
      <c:overlay val="0"/>
      <c:spPr>
        <a:noFill/>
        <a:ln w="25400">
          <a:noFill/>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2017.xlsx]21!PivotTable2</c:name>
    <c:fmtId val="0"/>
  </c:pivotSource>
  <c:chart>
    <c:autoTitleDeleted val="0"/>
    <c:pivotFmts>
      <c:pivotFmt>
        <c:idx val="0"/>
        <c:spPr>
          <a:solidFill>
            <a:schemeClr val="bg2">
              <a:lumMod val="50000"/>
            </a:schemeClr>
          </a:solidFill>
          <a:ln w="25400">
            <a:noFill/>
          </a:ln>
        </c:spPr>
        <c:marker>
          <c:symbol val="none"/>
        </c:marker>
      </c:pivotFmt>
      <c:pivotFmt>
        <c:idx val="1"/>
        <c:spPr>
          <a:solidFill>
            <a:schemeClr val="tx2">
              <a:lumMod val="60000"/>
              <a:lumOff val="40000"/>
            </a:schemeClr>
          </a:solidFill>
          <a:ln w="25400">
            <a:noFill/>
          </a:ln>
        </c:spPr>
        <c:marker>
          <c:symbol val="none"/>
        </c:marker>
      </c:pivotFmt>
      <c:pivotFmt>
        <c:idx val="2"/>
        <c:spPr>
          <a:solidFill>
            <a:schemeClr val="accent1">
              <a:lumMod val="60000"/>
              <a:lumOff val="40000"/>
            </a:schemeClr>
          </a:solidFill>
          <a:ln w="25400">
            <a:noFill/>
          </a:ln>
        </c:spPr>
        <c:marker>
          <c:symbol val="none"/>
        </c:marker>
      </c:pivotFmt>
      <c:pivotFmt>
        <c:idx val="3"/>
        <c:spPr>
          <a:solidFill>
            <a:schemeClr val="accent2">
              <a:lumMod val="60000"/>
              <a:lumOff val="40000"/>
            </a:schemeClr>
          </a:solidFill>
          <a:ln w="25400">
            <a:noFill/>
          </a:ln>
        </c:spPr>
        <c:marker>
          <c:symbol val="none"/>
        </c:marker>
      </c:pivotFmt>
      <c:pivotFmt>
        <c:idx val="4"/>
        <c:spPr>
          <a:solidFill>
            <a:schemeClr val="accent3">
              <a:lumMod val="60000"/>
              <a:lumOff val="40000"/>
            </a:schemeClr>
          </a:solidFill>
          <a:ln w="25400">
            <a:noFill/>
          </a:ln>
        </c:spPr>
        <c:marker>
          <c:symbol val="none"/>
        </c:marker>
      </c:pivotFmt>
      <c:pivotFmt>
        <c:idx val="5"/>
        <c:spPr>
          <a:solidFill>
            <a:schemeClr val="accent4">
              <a:lumMod val="60000"/>
              <a:lumOff val="40000"/>
            </a:schemeClr>
          </a:solidFill>
          <a:ln w="25400">
            <a:noFill/>
          </a:ln>
        </c:spPr>
        <c:marker>
          <c:symbol val="none"/>
        </c:marker>
      </c:pivotFmt>
      <c:pivotFmt>
        <c:idx val="6"/>
        <c:spPr>
          <a:solidFill>
            <a:schemeClr val="accent5">
              <a:lumMod val="60000"/>
              <a:lumOff val="40000"/>
            </a:schemeClr>
          </a:solidFill>
          <a:ln w="25400">
            <a:noFill/>
          </a:ln>
        </c:spPr>
        <c:marker>
          <c:symbol val="none"/>
        </c:marker>
      </c:pivotFmt>
      <c:pivotFmt>
        <c:idx val="7"/>
        <c:spPr>
          <a:solidFill>
            <a:schemeClr val="accent6">
              <a:lumMod val="60000"/>
              <a:lumOff val="40000"/>
            </a:schemeClr>
          </a:solidFill>
          <a:ln w="25400">
            <a:noFill/>
          </a:ln>
        </c:spPr>
        <c:marker>
          <c:symbol val="none"/>
        </c:marker>
      </c:pivotFmt>
      <c:pivotFmt>
        <c:idx val="8"/>
        <c:spPr>
          <a:solidFill>
            <a:srgbClr val="9999FF"/>
          </a:solidFill>
          <a:ln w="25400">
            <a:noFill/>
          </a:ln>
        </c:spPr>
        <c:marker>
          <c:symbol val="none"/>
        </c:marker>
      </c:pivotFmt>
      <c:pivotFmt>
        <c:idx val="9"/>
        <c:marker>
          <c:symbol val="none"/>
        </c:marker>
      </c:pivotFmt>
    </c:pivotFmts>
    <c:plotArea>
      <c:layout/>
      <c:barChart>
        <c:barDir val="col"/>
        <c:grouping val="clustered"/>
        <c:varyColors val="0"/>
        <c:ser>
          <c:idx val="0"/>
          <c:order val="0"/>
          <c:tx>
            <c:strRef>
              <c:f>'21'!$B$6:$B$7</c:f>
              <c:strCache>
                <c:ptCount val="1"/>
                <c:pt idx="0">
                  <c:v>2007</c:v>
                </c:pt>
              </c:strCache>
            </c:strRef>
          </c:tx>
          <c:spPr>
            <a:solidFill>
              <a:schemeClr val="bg2">
                <a:lumMod val="50000"/>
              </a:schemeClr>
            </a:solidFill>
            <a:ln w="25400">
              <a:noFill/>
            </a:ln>
          </c:spPr>
          <c:invertIfNegative val="0"/>
          <c:cat>
            <c:strRef>
              <c:f>'21'!$A$8</c:f>
              <c:strCache>
                <c:ptCount val="1"/>
                <c:pt idx="0">
                  <c:v>Dorset LEP</c:v>
                </c:pt>
              </c:strCache>
            </c:strRef>
          </c:cat>
          <c:val>
            <c:numRef>
              <c:f>'21'!$B$8</c:f>
              <c:numCache>
                <c:formatCode>#,##0</c:formatCode>
                <c:ptCount val="1"/>
                <c:pt idx="0">
                  <c:v>845.33333333333337</c:v>
                </c:pt>
              </c:numCache>
            </c:numRef>
          </c:val>
        </c:ser>
        <c:ser>
          <c:idx val="1"/>
          <c:order val="1"/>
          <c:tx>
            <c:strRef>
              <c:f>'21'!$C$6:$C$7</c:f>
              <c:strCache>
                <c:ptCount val="1"/>
                <c:pt idx="0">
                  <c:v>2008</c:v>
                </c:pt>
              </c:strCache>
            </c:strRef>
          </c:tx>
          <c:spPr>
            <a:solidFill>
              <a:schemeClr val="tx2">
                <a:lumMod val="60000"/>
                <a:lumOff val="40000"/>
              </a:schemeClr>
            </a:solidFill>
            <a:ln w="25400">
              <a:noFill/>
            </a:ln>
          </c:spPr>
          <c:invertIfNegative val="0"/>
          <c:cat>
            <c:strRef>
              <c:f>'21'!$A$8</c:f>
              <c:strCache>
                <c:ptCount val="1"/>
                <c:pt idx="0">
                  <c:v>Dorset LEP</c:v>
                </c:pt>
              </c:strCache>
            </c:strRef>
          </c:cat>
          <c:val>
            <c:numRef>
              <c:f>'21'!$C$8</c:f>
              <c:numCache>
                <c:formatCode>#,##0</c:formatCode>
                <c:ptCount val="1"/>
                <c:pt idx="0">
                  <c:v>900.58333333333337</c:v>
                </c:pt>
              </c:numCache>
            </c:numRef>
          </c:val>
        </c:ser>
        <c:ser>
          <c:idx val="2"/>
          <c:order val="2"/>
          <c:tx>
            <c:strRef>
              <c:f>'21'!$D$6:$D$7</c:f>
              <c:strCache>
                <c:ptCount val="1"/>
                <c:pt idx="0">
                  <c:v>2009</c:v>
                </c:pt>
              </c:strCache>
            </c:strRef>
          </c:tx>
          <c:spPr>
            <a:solidFill>
              <a:schemeClr val="accent1">
                <a:lumMod val="60000"/>
                <a:lumOff val="40000"/>
              </a:schemeClr>
            </a:solidFill>
            <a:ln w="25400">
              <a:noFill/>
            </a:ln>
          </c:spPr>
          <c:invertIfNegative val="0"/>
          <c:cat>
            <c:strRef>
              <c:f>'21'!$A$8</c:f>
              <c:strCache>
                <c:ptCount val="1"/>
                <c:pt idx="0">
                  <c:v>Dorset LEP</c:v>
                </c:pt>
              </c:strCache>
            </c:strRef>
          </c:cat>
          <c:val>
            <c:numRef>
              <c:f>'21'!$D$8</c:f>
              <c:numCache>
                <c:formatCode>#,##0</c:formatCode>
                <c:ptCount val="1"/>
                <c:pt idx="0">
                  <c:v>1292.5</c:v>
                </c:pt>
              </c:numCache>
            </c:numRef>
          </c:val>
        </c:ser>
        <c:ser>
          <c:idx val="3"/>
          <c:order val="3"/>
          <c:tx>
            <c:strRef>
              <c:f>'21'!$E$6:$E$7</c:f>
              <c:strCache>
                <c:ptCount val="1"/>
                <c:pt idx="0">
                  <c:v>2010</c:v>
                </c:pt>
              </c:strCache>
            </c:strRef>
          </c:tx>
          <c:spPr>
            <a:solidFill>
              <a:schemeClr val="accent2">
                <a:lumMod val="60000"/>
                <a:lumOff val="40000"/>
              </a:schemeClr>
            </a:solidFill>
            <a:ln w="25400">
              <a:noFill/>
            </a:ln>
          </c:spPr>
          <c:invertIfNegative val="0"/>
          <c:cat>
            <c:strRef>
              <c:f>'21'!$A$8</c:f>
              <c:strCache>
                <c:ptCount val="1"/>
                <c:pt idx="0">
                  <c:v>Dorset LEP</c:v>
                </c:pt>
              </c:strCache>
            </c:strRef>
          </c:cat>
          <c:val>
            <c:numRef>
              <c:f>'21'!$E$8</c:f>
              <c:numCache>
                <c:formatCode>#,##0</c:formatCode>
                <c:ptCount val="1"/>
                <c:pt idx="0">
                  <c:v>1315.0833333333333</c:v>
                </c:pt>
              </c:numCache>
            </c:numRef>
          </c:val>
        </c:ser>
        <c:ser>
          <c:idx val="4"/>
          <c:order val="4"/>
          <c:tx>
            <c:strRef>
              <c:f>'21'!$F$6:$F$7</c:f>
              <c:strCache>
                <c:ptCount val="1"/>
                <c:pt idx="0">
                  <c:v>2011</c:v>
                </c:pt>
              </c:strCache>
            </c:strRef>
          </c:tx>
          <c:spPr>
            <a:solidFill>
              <a:schemeClr val="accent3">
                <a:lumMod val="60000"/>
                <a:lumOff val="40000"/>
              </a:schemeClr>
            </a:solidFill>
            <a:ln w="25400">
              <a:noFill/>
            </a:ln>
          </c:spPr>
          <c:invertIfNegative val="0"/>
          <c:cat>
            <c:strRef>
              <c:f>'21'!$A$8</c:f>
              <c:strCache>
                <c:ptCount val="1"/>
                <c:pt idx="0">
                  <c:v>Dorset LEP</c:v>
                </c:pt>
              </c:strCache>
            </c:strRef>
          </c:cat>
          <c:val>
            <c:numRef>
              <c:f>'21'!$F$8</c:f>
              <c:numCache>
                <c:formatCode>#,##0</c:formatCode>
                <c:ptCount val="1"/>
                <c:pt idx="0">
                  <c:v>1313.9166666666667</c:v>
                </c:pt>
              </c:numCache>
            </c:numRef>
          </c:val>
        </c:ser>
        <c:ser>
          <c:idx val="5"/>
          <c:order val="5"/>
          <c:tx>
            <c:strRef>
              <c:f>'21'!$G$6:$G$7</c:f>
              <c:strCache>
                <c:ptCount val="1"/>
                <c:pt idx="0">
                  <c:v>2012</c:v>
                </c:pt>
              </c:strCache>
            </c:strRef>
          </c:tx>
          <c:spPr>
            <a:solidFill>
              <a:schemeClr val="accent4">
                <a:lumMod val="60000"/>
                <a:lumOff val="40000"/>
              </a:schemeClr>
            </a:solidFill>
            <a:ln w="25400">
              <a:noFill/>
            </a:ln>
          </c:spPr>
          <c:invertIfNegative val="0"/>
          <c:cat>
            <c:strRef>
              <c:f>'21'!$A$8</c:f>
              <c:strCache>
                <c:ptCount val="1"/>
                <c:pt idx="0">
                  <c:v>Dorset LEP</c:v>
                </c:pt>
              </c:strCache>
            </c:strRef>
          </c:cat>
          <c:val>
            <c:numRef>
              <c:f>'21'!$G$8</c:f>
              <c:numCache>
                <c:formatCode>#,##0</c:formatCode>
                <c:ptCount val="1"/>
                <c:pt idx="0">
                  <c:v>1303.0833333333333</c:v>
                </c:pt>
              </c:numCache>
            </c:numRef>
          </c:val>
        </c:ser>
        <c:ser>
          <c:idx val="6"/>
          <c:order val="6"/>
          <c:tx>
            <c:strRef>
              <c:f>'21'!$H$6:$H$7</c:f>
              <c:strCache>
                <c:ptCount val="1"/>
                <c:pt idx="0">
                  <c:v>2013</c:v>
                </c:pt>
              </c:strCache>
            </c:strRef>
          </c:tx>
          <c:spPr>
            <a:solidFill>
              <a:schemeClr val="accent5">
                <a:lumMod val="60000"/>
                <a:lumOff val="40000"/>
              </a:schemeClr>
            </a:solidFill>
            <a:ln w="25400">
              <a:noFill/>
            </a:ln>
          </c:spPr>
          <c:invertIfNegative val="0"/>
          <c:cat>
            <c:strRef>
              <c:f>'21'!$A$8</c:f>
              <c:strCache>
                <c:ptCount val="1"/>
                <c:pt idx="0">
                  <c:v>Dorset LEP</c:v>
                </c:pt>
              </c:strCache>
            </c:strRef>
          </c:cat>
          <c:val>
            <c:numRef>
              <c:f>'21'!$H$8</c:f>
              <c:numCache>
                <c:formatCode>#,##0</c:formatCode>
                <c:ptCount val="1"/>
                <c:pt idx="0">
                  <c:v>1270.8333333333333</c:v>
                </c:pt>
              </c:numCache>
            </c:numRef>
          </c:val>
        </c:ser>
        <c:ser>
          <c:idx val="7"/>
          <c:order val="7"/>
          <c:tx>
            <c:strRef>
              <c:f>'21'!$I$6:$I$7</c:f>
              <c:strCache>
                <c:ptCount val="1"/>
                <c:pt idx="0">
                  <c:v>2014</c:v>
                </c:pt>
              </c:strCache>
            </c:strRef>
          </c:tx>
          <c:spPr>
            <a:solidFill>
              <a:schemeClr val="accent6">
                <a:lumMod val="60000"/>
                <a:lumOff val="40000"/>
              </a:schemeClr>
            </a:solidFill>
            <a:ln w="25400">
              <a:noFill/>
            </a:ln>
          </c:spPr>
          <c:invertIfNegative val="0"/>
          <c:cat>
            <c:strRef>
              <c:f>'21'!$A$8</c:f>
              <c:strCache>
                <c:ptCount val="1"/>
                <c:pt idx="0">
                  <c:v>Dorset LEP</c:v>
                </c:pt>
              </c:strCache>
            </c:strRef>
          </c:cat>
          <c:val>
            <c:numRef>
              <c:f>'21'!$I$8</c:f>
              <c:numCache>
                <c:formatCode>#,##0</c:formatCode>
                <c:ptCount val="1"/>
                <c:pt idx="0">
                  <c:v>1116.3333333333333</c:v>
                </c:pt>
              </c:numCache>
            </c:numRef>
          </c:val>
        </c:ser>
        <c:ser>
          <c:idx val="8"/>
          <c:order val="8"/>
          <c:tx>
            <c:strRef>
              <c:f>'21'!$J$6:$J$7</c:f>
              <c:strCache>
                <c:ptCount val="1"/>
                <c:pt idx="0">
                  <c:v>2015</c:v>
                </c:pt>
              </c:strCache>
            </c:strRef>
          </c:tx>
          <c:spPr>
            <a:solidFill>
              <a:srgbClr val="9999FF"/>
            </a:solidFill>
            <a:ln w="25400">
              <a:noFill/>
            </a:ln>
          </c:spPr>
          <c:invertIfNegative val="0"/>
          <c:cat>
            <c:strRef>
              <c:f>'21'!$A$8</c:f>
              <c:strCache>
                <c:ptCount val="1"/>
                <c:pt idx="0">
                  <c:v>Dorset LEP</c:v>
                </c:pt>
              </c:strCache>
            </c:strRef>
          </c:cat>
          <c:val>
            <c:numRef>
              <c:f>'21'!$J$8</c:f>
              <c:numCache>
                <c:formatCode>#,##0</c:formatCode>
                <c:ptCount val="1"/>
                <c:pt idx="0">
                  <c:v>979.5</c:v>
                </c:pt>
              </c:numCache>
            </c:numRef>
          </c:val>
        </c:ser>
        <c:ser>
          <c:idx val="9"/>
          <c:order val="9"/>
          <c:tx>
            <c:strRef>
              <c:f>'21'!$K$6:$K$7</c:f>
              <c:strCache>
                <c:ptCount val="1"/>
                <c:pt idx="0">
                  <c:v>2016</c:v>
                </c:pt>
              </c:strCache>
            </c:strRef>
          </c:tx>
          <c:invertIfNegative val="0"/>
          <c:cat>
            <c:strRef>
              <c:f>'21'!$A$8</c:f>
              <c:strCache>
                <c:ptCount val="1"/>
                <c:pt idx="0">
                  <c:v>Dorset LEP</c:v>
                </c:pt>
              </c:strCache>
            </c:strRef>
          </c:cat>
          <c:val>
            <c:numRef>
              <c:f>'21'!$K$8</c:f>
              <c:numCache>
                <c:formatCode>#,##0</c:formatCode>
                <c:ptCount val="1"/>
                <c:pt idx="0">
                  <c:v>962.41666666666663</c:v>
                </c:pt>
              </c:numCache>
            </c:numRef>
          </c:val>
        </c:ser>
        <c:dLbls>
          <c:showLegendKey val="0"/>
          <c:showVal val="0"/>
          <c:showCatName val="0"/>
          <c:showSerName val="0"/>
          <c:showPercent val="0"/>
          <c:showBubbleSize val="0"/>
        </c:dLbls>
        <c:gapWidth val="200"/>
        <c:overlap val="-50"/>
        <c:axId val="579782720"/>
        <c:axId val="580948728"/>
      </c:barChart>
      <c:catAx>
        <c:axId val="579782720"/>
        <c:scaling>
          <c:orientation val="minMax"/>
        </c:scaling>
        <c:delete val="1"/>
        <c:axPos val="b"/>
        <c:numFmt formatCode="General" sourceLinked="1"/>
        <c:majorTickMark val="out"/>
        <c:minorTickMark val="none"/>
        <c:tickLblPos val="nextTo"/>
        <c:crossAx val="580948728"/>
        <c:crosses val="autoZero"/>
        <c:auto val="0"/>
        <c:lblAlgn val="ctr"/>
        <c:lblOffset val="100"/>
        <c:noMultiLvlLbl val="0"/>
      </c:catAx>
      <c:valAx>
        <c:axId val="580948728"/>
        <c:scaling>
          <c:orientation val="minMax"/>
        </c:scaling>
        <c:delete val="0"/>
        <c:axPos val="l"/>
        <c:numFmt formatCode="#,##0"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579782720"/>
        <c:crosses val="autoZero"/>
        <c:crossBetween val="between"/>
      </c:valAx>
      <c:spPr>
        <a:noFill/>
        <a:ln w="25400">
          <a:noFill/>
        </a:ln>
      </c:spPr>
    </c:plotArea>
    <c:legend>
      <c:legendPos val="r"/>
      <c:overlay val="0"/>
      <c:spPr>
        <a:noFill/>
        <a:ln w="25400">
          <a:noFill/>
        </a:ln>
      </c:spPr>
      <c:txPr>
        <a:bodyPr/>
        <a:lstStyle/>
        <a:p>
          <a:pPr>
            <a:defRPr sz="69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2017.xlsx]22!PivotTable2</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spPr>
          <a:solidFill>
            <a:srgbClr val="660066"/>
          </a:solidFill>
          <a:ln w="12700">
            <a:solidFill>
              <a:srgbClr val="000000"/>
            </a:solidFill>
            <a:prstDash val="solid"/>
          </a:ln>
        </c:spPr>
        <c:marker>
          <c:symbol val="none"/>
        </c:marker>
      </c:pivotFmt>
      <c:pivotFmt>
        <c:idx val="5"/>
        <c:spPr>
          <a:solidFill>
            <a:srgbClr val="FF8080"/>
          </a:solidFill>
          <a:ln w="12700">
            <a:solidFill>
              <a:srgbClr val="000000"/>
            </a:solidFill>
            <a:prstDash val="solid"/>
          </a:ln>
        </c:spPr>
        <c:marker>
          <c:symbol val="none"/>
        </c:marker>
      </c:pivotFmt>
      <c:pivotFmt>
        <c:idx val="6"/>
        <c:spPr>
          <a:solidFill>
            <a:srgbClr val="0066CC"/>
          </a:solidFill>
          <a:ln w="12700">
            <a:solidFill>
              <a:srgbClr val="000000"/>
            </a:solidFill>
            <a:prstDash val="solid"/>
          </a:ln>
        </c:spPr>
        <c:marker>
          <c:symbol val="none"/>
        </c:marker>
      </c:pivotFmt>
      <c:pivotFmt>
        <c:idx val="7"/>
        <c:spPr>
          <a:solidFill>
            <a:srgbClr val="CCCCFF"/>
          </a:solidFill>
          <a:ln w="12700">
            <a:solidFill>
              <a:srgbClr val="000000"/>
            </a:solidFill>
            <a:prstDash val="solid"/>
          </a:ln>
        </c:spPr>
        <c:marker>
          <c:symbol val="none"/>
        </c:marker>
      </c:pivotFmt>
      <c:pivotFmt>
        <c:idx val="8"/>
        <c:marker>
          <c:symbol val="none"/>
        </c:marker>
      </c:pivotFmt>
      <c:pivotFmt>
        <c:idx val="9"/>
        <c:marker>
          <c:symbol val="none"/>
        </c:marker>
      </c:pivotFmt>
    </c:pivotFmts>
    <c:plotArea>
      <c:layout/>
      <c:barChart>
        <c:barDir val="col"/>
        <c:grouping val="clustered"/>
        <c:varyColors val="0"/>
        <c:ser>
          <c:idx val="0"/>
          <c:order val="0"/>
          <c:tx>
            <c:strRef>
              <c:f>'22'!$B$4:$B$5</c:f>
              <c:strCache>
                <c:ptCount val="1"/>
                <c:pt idx="0">
                  <c:v>2005</c:v>
                </c:pt>
              </c:strCache>
            </c:strRef>
          </c:tx>
          <c:spPr>
            <a:solidFill>
              <a:srgbClr val="9999FF"/>
            </a:solidFill>
            <a:ln w="12700">
              <a:solidFill>
                <a:srgbClr val="000000"/>
              </a:solidFill>
              <a:prstDash val="solid"/>
            </a:ln>
          </c:spPr>
          <c:invertIfNegative val="0"/>
          <c:cat>
            <c:strRef>
              <c:f>'22'!$A$6:$A$11</c:f>
              <c:strCache>
                <c:ptCount val="6"/>
                <c:pt idx="0">
                  <c:v>Bournemouth</c:v>
                </c:pt>
                <c:pt idx="1">
                  <c:v>Dorset</c:v>
                </c:pt>
                <c:pt idx="2">
                  <c:v>Poole</c:v>
                </c:pt>
                <c:pt idx="3">
                  <c:v>South East</c:v>
                </c:pt>
                <c:pt idx="4">
                  <c:v>South West</c:v>
                </c:pt>
                <c:pt idx="5">
                  <c:v>England</c:v>
                </c:pt>
              </c:strCache>
            </c:strRef>
          </c:cat>
          <c:val>
            <c:numRef>
              <c:f>'22'!$B$6:$B$11</c:f>
              <c:numCache>
                <c:formatCode>0.0</c:formatCode>
                <c:ptCount val="6"/>
                <c:pt idx="0">
                  <c:v>1.9226359107612698</c:v>
                </c:pt>
                <c:pt idx="1">
                  <c:v>2.4481540787807163</c:v>
                </c:pt>
                <c:pt idx="2">
                  <c:v>2.7318229178271385</c:v>
                </c:pt>
                <c:pt idx="3">
                  <c:v>2.9958870939138609</c:v>
                </c:pt>
                <c:pt idx="4">
                  <c:v>3.1297438573462011</c:v>
                </c:pt>
                <c:pt idx="5">
                  <c:v>3.7776276262656623</c:v>
                </c:pt>
              </c:numCache>
            </c:numRef>
          </c:val>
        </c:ser>
        <c:ser>
          <c:idx val="1"/>
          <c:order val="1"/>
          <c:tx>
            <c:strRef>
              <c:f>'22'!$C$4:$C$5</c:f>
              <c:strCache>
                <c:ptCount val="1"/>
                <c:pt idx="0">
                  <c:v>2006</c:v>
                </c:pt>
              </c:strCache>
            </c:strRef>
          </c:tx>
          <c:spPr>
            <a:solidFill>
              <a:srgbClr val="993366"/>
            </a:solidFill>
            <a:ln w="12700">
              <a:solidFill>
                <a:srgbClr val="000000"/>
              </a:solidFill>
              <a:prstDash val="solid"/>
            </a:ln>
          </c:spPr>
          <c:invertIfNegative val="0"/>
          <c:cat>
            <c:strRef>
              <c:f>'22'!$A$6:$A$11</c:f>
              <c:strCache>
                <c:ptCount val="6"/>
                <c:pt idx="0">
                  <c:v>Bournemouth</c:v>
                </c:pt>
                <c:pt idx="1">
                  <c:v>Dorset</c:v>
                </c:pt>
                <c:pt idx="2">
                  <c:v>Poole</c:v>
                </c:pt>
                <c:pt idx="3">
                  <c:v>South East</c:v>
                </c:pt>
                <c:pt idx="4">
                  <c:v>South West</c:v>
                </c:pt>
                <c:pt idx="5">
                  <c:v>England</c:v>
                </c:pt>
              </c:strCache>
            </c:strRef>
          </c:cat>
          <c:val>
            <c:numRef>
              <c:f>'22'!$C$6:$C$11</c:f>
              <c:numCache>
                <c:formatCode>0.0</c:formatCode>
                <c:ptCount val="6"/>
                <c:pt idx="0">
                  <c:v>1.9701024074999169</c:v>
                </c:pt>
                <c:pt idx="1">
                  <c:v>2.3936872596510201</c:v>
                </c:pt>
                <c:pt idx="2">
                  <c:v>2.7379033770868055</c:v>
                </c:pt>
                <c:pt idx="3">
                  <c:v>2.9658121344865536</c:v>
                </c:pt>
                <c:pt idx="4">
                  <c:v>3.0933507947999455</c:v>
                </c:pt>
                <c:pt idx="5">
                  <c:v>3.7456776387955708</c:v>
                </c:pt>
              </c:numCache>
            </c:numRef>
          </c:val>
        </c:ser>
        <c:ser>
          <c:idx val="2"/>
          <c:order val="2"/>
          <c:tx>
            <c:strRef>
              <c:f>'22'!$D$4:$D$5</c:f>
              <c:strCache>
                <c:ptCount val="1"/>
                <c:pt idx="0">
                  <c:v>2007</c:v>
                </c:pt>
              </c:strCache>
            </c:strRef>
          </c:tx>
          <c:spPr>
            <a:solidFill>
              <a:srgbClr val="FFFFCC"/>
            </a:solidFill>
            <a:ln w="12700">
              <a:solidFill>
                <a:srgbClr val="000000"/>
              </a:solidFill>
              <a:prstDash val="solid"/>
            </a:ln>
          </c:spPr>
          <c:invertIfNegative val="0"/>
          <c:cat>
            <c:strRef>
              <c:f>'22'!$A$6:$A$11</c:f>
              <c:strCache>
                <c:ptCount val="6"/>
                <c:pt idx="0">
                  <c:v>Bournemouth</c:v>
                </c:pt>
                <c:pt idx="1">
                  <c:v>Dorset</c:v>
                </c:pt>
                <c:pt idx="2">
                  <c:v>Poole</c:v>
                </c:pt>
                <c:pt idx="3">
                  <c:v>South East</c:v>
                </c:pt>
                <c:pt idx="4">
                  <c:v>South West</c:v>
                </c:pt>
                <c:pt idx="5">
                  <c:v>England</c:v>
                </c:pt>
              </c:strCache>
            </c:strRef>
          </c:cat>
          <c:val>
            <c:numRef>
              <c:f>'22'!$D$6:$D$11</c:f>
              <c:numCache>
                <c:formatCode>0.0</c:formatCode>
                <c:ptCount val="6"/>
                <c:pt idx="0">
                  <c:v>1.8521921581360659</c:v>
                </c:pt>
                <c:pt idx="1">
                  <c:v>2.2901084107356842</c:v>
                </c:pt>
                <c:pt idx="2">
                  <c:v>2.7078841056060643</c:v>
                </c:pt>
                <c:pt idx="3">
                  <c:v>2.9</c:v>
                </c:pt>
                <c:pt idx="4">
                  <c:v>2.9761916145510208</c:v>
                </c:pt>
                <c:pt idx="5">
                  <c:v>3.6102636289181338</c:v>
                </c:pt>
              </c:numCache>
            </c:numRef>
          </c:val>
        </c:ser>
        <c:ser>
          <c:idx val="3"/>
          <c:order val="3"/>
          <c:tx>
            <c:strRef>
              <c:f>'22'!$E$4:$E$5</c:f>
              <c:strCache>
                <c:ptCount val="1"/>
                <c:pt idx="0">
                  <c:v>2008</c:v>
                </c:pt>
              </c:strCache>
            </c:strRef>
          </c:tx>
          <c:spPr>
            <a:solidFill>
              <a:srgbClr val="CCFFFF"/>
            </a:solidFill>
            <a:ln w="12700">
              <a:solidFill>
                <a:srgbClr val="000000"/>
              </a:solidFill>
              <a:prstDash val="solid"/>
            </a:ln>
          </c:spPr>
          <c:invertIfNegative val="0"/>
          <c:cat>
            <c:strRef>
              <c:f>'22'!$A$6:$A$11</c:f>
              <c:strCache>
                <c:ptCount val="6"/>
                <c:pt idx="0">
                  <c:v>Bournemouth</c:v>
                </c:pt>
                <c:pt idx="1">
                  <c:v>Dorset</c:v>
                </c:pt>
                <c:pt idx="2">
                  <c:v>Poole</c:v>
                </c:pt>
                <c:pt idx="3">
                  <c:v>South East</c:v>
                </c:pt>
                <c:pt idx="4">
                  <c:v>South West</c:v>
                </c:pt>
                <c:pt idx="5">
                  <c:v>England</c:v>
                </c:pt>
              </c:strCache>
            </c:strRef>
          </c:cat>
          <c:val>
            <c:numRef>
              <c:f>'22'!$E$6:$E$11</c:f>
              <c:numCache>
                <c:formatCode>0.0</c:formatCode>
                <c:ptCount val="6"/>
                <c:pt idx="0">
                  <c:v>1.8454854379342354</c:v>
                </c:pt>
                <c:pt idx="1">
                  <c:v>2.2723396759610996</c:v>
                </c:pt>
                <c:pt idx="2">
                  <c:v>2.636963940904502</c:v>
                </c:pt>
                <c:pt idx="3">
                  <c:v>2.7174588216630546</c:v>
                </c:pt>
                <c:pt idx="4">
                  <c:v>2.7953270102223624</c:v>
                </c:pt>
                <c:pt idx="5">
                  <c:v>3.4743511022869988</c:v>
                </c:pt>
              </c:numCache>
            </c:numRef>
          </c:val>
        </c:ser>
        <c:ser>
          <c:idx val="4"/>
          <c:order val="4"/>
          <c:tx>
            <c:strRef>
              <c:f>'22'!$F$4:$F$5</c:f>
              <c:strCache>
                <c:ptCount val="1"/>
                <c:pt idx="0">
                  <c:v>2009</c:v>
                </c:pt>
              </c:strCache>
            </c:strRef>
          </c:tx>
          <c:spPr>
            <a:solidFill>
              <a:srgbClr val="660066"/>
            </a:solidFill>
            <a:ln w="12700">
              <a:solidFill>
                <a:srgbClr val="000000"/>
              </a:solidFill>
              <a:prstDash val="solid"/>
            </a:ln>
          </c:spPr>
          <c:invertIfNegative val="0"/>
          <c:cat>
            <c:strRef>
              <c:f>'22'!$A$6:$A$11</c:f>
              <c:strCache>
                <c:ptCount val="6"/>
                <c:pt idx="0">
                  <c:v>Bournemouth</c:v>
                </c:pt>
                <c:pt idx="1">
                  <c:v>Dorset</c:v>
                </c:pt>
                <c:pt idx="2">
                  <c:v>Poole</c:v>
                </c:pt>
                <c:pt idx="3">
                  <c:v>South East</c:v>
                </c:pt>
                <c:pt idx="4">
                  <c:v>South West</c:v>
                </c:pt>
                <c:pt idx="5">
                  <c:v>England</c:v>
                </c:pt>
              </c:strCache>
            </c:strRef>
          </c:cat>
          <c:val>
            <c:numRef>
              <c:f>'22'!$F$6:$F$11</c:f>
              <c:numCache>
                <c:formatCode>0.0</c:formatCode>
                <c:ptCount val="6"/>
                <c:pt idx="0">
                  <c:v>1.7</c:v>
                </c:pt>
                <c:pt idx="1">
                  <c:v>2.0741647364731342</c:v>
                </c:pt>
                <c:pt idx="2">
                  <c:v>2.275780738636985</c:v>
                </c:pt>
                <c:pt idx="3">
                  <c:v>2.3705923741838353</c:v>
                </c:pt>
                <c:pt idx="4">
                  <c:v>2.3723440272743161</c:v>
                </c:pt>
                <c:pt idx="5">
                  <c:v>2.9768213640364976</c:v>
                </c:pt>
              </c:numCache>
            </c:numRef>
          </c:val>
        </c:ser>
        <c:ser>
          <c:idx val="5"/>
          <c:order val="5"/>
          <c:tx>
            <c:strRef>
              <c:f>'22'!$G$4:$G$5</c:f>
              <c:strCache>
                <c:ptCount val="1"/>
                <c:pt idx="0">
                  <c:v>2010</c:v>
                </c:pt>
              </c:strCache>
            </c:strRef>
          </c:tx>
          <c:spPr>
            <a:solidFill>
              <a:srgbClr val="FF8080"/>
            </a:solidFill>
            <a:ln w="12700">
              <a:solidFill>
                <a:srgbClr val="000000"/>
              </a:solidFill>
              <a:prstDash val="solid"/>
            </a:ln>
          </c:spPr>
          <c:invertIfNegative val="0"/>
          <c:cat>
            <c:strRef>
              <c:f>'22'!$A$6:$A$11</c:f>
              <c:strCache>
                <c:ptCount val="6"/>
                <c:pt idx="0">
                  <c:v>Bournemouth</c:v>
                </c:pt>
                <c:pt idx="1">
                  <c:v>Dorset</c:v>
                </c:pt>
                <c:pt idx="2">
                  <c:v>Poole</c:v>
                </c:pt>
                <c:pt idx="3">
                  <c:v>South East</c:v>
                </c:pt>
                <c:pt idx="4">
                  <c:v>South West</c:v>
                </c:pt>
                <c:pt idx="5">
                  <c:v>England</c:v>
                </c:pt>
              </c:strCache>
            </c:strRef>
          </c:cat>
          <c:val>
            <c:numRef>
              <c:f>'22'!$G$6:$G$11</c:f>
              <c:numCache>
                <c:formatCode>0.0</c:formatCode>
                <c:ptCount val="6"/>
                <c:pt idx="0">
                  <c:v>1.6108861667842089</c:v>
                </c:pt>
                <c:pt idx="1">
                  <c:v>2.1413617585927418</c:v>
                </c:pt>
                <c:pt idx="2">
                  <c:v>2.3544845075245195</c:v>
                </c:pt>
                <c:pt idx="3">
                  <c:v>2.447561676431623</c:v>
                </c:pt>
                <c:pt idx="4">
                  <c:v>2.4634252907551204</c:v>
                </c:pt>
                <c:pt idx="5">
                  <c:v>3</c:v>
                </c:pt>
              </c:numCache>
            </c:numRef>
          </c:val>
        </c:ser>
        <c:ser>
          <c:idx val="6"/>
          <c:order val="6"/>
          <c:tx>
            <c:strRef>
              <c:f>'22'!$H$4:$H$5</c:f>
              <c:strCache>
                <c:ptCount val="1"/>
                <c:pt idx="0">
                  <c:v>2011</c:v>
                </c:pt>
              </c:strCache>
            </c:strRef>
          </c:tx>
          <c:spPr>
            <a:solidFill>
              <a:srgbClr val="0066CC"/>
            </a:solidFill>
            <a:ln w="12700">
              <a:solidFill>
                <a:srgbClr val="000000"/>
              </a:solidFill>
              <a:prstDash val="solid"/>
            </a:ln>
          </c:spPr>
          <c:invertIfNegative val="0"/>
          <c:cat>
            <c:strRef>
              <c:f>'22'!$A$6:$A$11</c:f>
              <c:strCache>
                <c:ptCount val="6"/>
                <c:pt idx="0">
                  <c:v>Bournemouth</c:v>
                </c:pt>
                <c:pt idx="1">
                  <c:v>Dorset</c:v>
                </c:pt>
                <c:pt idx="2">
                  <c:v>Poole</c:v>
                </c:pt>
                <c:pt idx="3">
                  <c:v>South East</c:v>
                </c:pt>
                <c:pt idx="4">
                  <c:v>South West</c:v>
                </c:pt>
                <c:pt idx="5">
                  <c:v>England</c:v>
                </c:pt>
              </c:strCache>
            </c:strRef>
          </c:cat>
          <c:val>
            <c:numRef>
              <c:f>'22'!$H$6:$H$11</c:f>
              <c:numCache>
                <c:formatCode>0.0</c:formatCode>
                <c:ptCount val="6"/>
                <c:pt idx="0">
                  <c:v>1.4062612348650934</c:v>
                </c:pt>
                <c:pt idx="1">
                  <c:v>1.9359226471232169</c:v>
                </c:pt>
                <c:pt idx="2">
                  <c:v>2.0941244253192632</c:v>
                </c:pt>
                <c:pt idx="3">
                  <c:v>2.1637919619544568</c:v>
                </c:pt>
                <c:pt idx="4">
                  <c:v>2.2114344600517848</c:v>
                </c:pt>
                <c:pt idx="5">
                  <c:v>2.7</c:v>
                </c:pt>
              </c:numCache>
            </c:numRef>
          </c:val>
        </c:ser>
        <c:ser>
          <c:idx val="7"/>
          <c:order val="7"/>
          <c:tx>
            <c:strRef>
              <c:f>'22'!$I$4:$I$5</c:f>
              <c:strCache>
                <c:ptCount val="1"/>
                <c:pt idx="0">
                  <c:v>2012</c:v>
                </c:pt>
              </c:strCache>
            </c:strRef>
          </c:tx>
          <c:spPr>
            <a:solidFill>
              <a:srgbClr val="CCCCFF"/>
            </a:solidFill>
            <a:ln w="12700">
              <a:solidFill>
                <a:srgbClr val="000000"/>
              </a:solidFill>
              <a:prstDash val="solid"/>
            </a:ln>
          </c:spPr>
          <c:invertIfNegative val="0"/>
          <c:cat>
            <c:strRef>
              <c:f>'22'!$A$6:$A$11</c:f>
              <c:strCache>
                <c:ptCount val="6"/>
                <c:pt idx="0">
                  <c:v>Bournemouth</c:v>
                </c:pt>
                <c:pt idx="1">
                  <c:v>Dorset</c:v>
                </c:pt>
                <c:pt idx="2">
                  <c:v>Poole</c:v>
                </c:pt>
                <c:pt idx="3">
                  <c:v>South East</c:v>
                </c:pt>
                <c:pt idx="4">
                  <c:v>South West</c:v>
                </c:pt>
                <c:pt idx="5">
                  <c:v>England</c:v>
                </c:pt>
              </c:strCache>
            </c:strRef>
          </c:cat>
          <c:val>
            <c:numRef>
              <c:f>'22'!$I$6:$I$11</c:f>
              <c:numCache>
                <c:formatCode>0.0</c:formatCode>
                <c:ptCount val="6"/>
                <c:pt idx="0">
                  <c:v>1.5327390088458155</c:v>
                </c:pt>
                <c:pt idx="1">
                  <c:v>2.1</c:v>
                </c:pt>
                <c:pt idx="2">
                  <c:v>2.2999999999999998</c:v>
                </c:pt>
                <c:pt idx="3">
                  <c:v>2.2304571035483862</c:v>
                </c:pt>
                <c:pt idx="4">
                  <c:v>2.3241835217859421</c:v>
                </c:pt>
                <c:pt idx="5">
                  <c:v>2.9330542690958765</c:v>
                </c:pt>
              </c:numCache>
            </c:numRef>
          </c:val>
        </c:ser>
        <c:ser>
          <c:idx val="8"/>
          <c:order val="8"/>
          <c:tx>
            <c:strRef>
              <c:f>'22'!$J$4:$J$5</c:f>
              <c:strCache>
                <c:ptCount val="1"/>
                <c:pt idx="0">
                  <c:v>2013</c:v>
                </c:pt>
              </c:strCache>
            </c:strRef>
          </c:tx>
          <c:invertIfNegative val="0"/>
          <c:cat>
            <c:strRef>
              <c:f>'22'!$A$6:$A$11</c:f>
              <c:strCache>
                <c:ptCount val="6"/>
                <c:pt idx="0">
                  <c:v>Bournemouth</c:v>
                </c:pt>
                <c:pt idx="1">
                  <c:v>Dorset</c:v>
                </c:pt>
                <c:pt idx="2">
                  <c:v>Poole</c:v>
                </c:pt>
                <c:pt idx="3">
                  <c:v>South East</c:v>
                </c:pt>
                <c:pt idx="4">
                  <c:v>South West</c:v>
                </c:pt>
                <c:pt idx="5">
                  <c:v>England</c:v>
                </c:pt>
              </c:strCache>
            </c:strRef>
          </c:cat>
          <c:val>
            <c:numRef>
              <c:f>'22'!$J$6:$J$11</c:f>
              <c:numCache>
                <c:formatCode>0.0</c:formatCode>
                <c:ptCount val="6"/>
                <c:pt idx="0">
                  <c:v>1.4156189890386826</c:v>
                </c:pt>
                <c:pt idx="1">
                  <c:v>2</c:v>
                </c:pt>
                <c:pt idx="2">
                  <c:v>2.2000000000000002</c:v>
                </c:pt>
                <c:pt idx="3">
                  <c:v>2.120876358708101</c:v>
                </c:pt>
                <c:pt idx="4">
                  <c:v>2.2160405986591942</c:v>
                </c:pt>
                <c:pt idx="5">
                  <c:v>2.8066023189662306</c:v>
                </c:pt>
              </c:numCache>
            </c:numRef>
          </c:val>
        </c:ser>
        <c:ser>
          <c:idx val="9"/>
          <c:order val="9"/>
          <c:tx>
            <c:strRef>
              <c:f>'22'!$K$4:$K$5</c:f>
              <c:strCache>
                <c:ptCount val="1"/>
                <c:pt idx="0">
                  <c:v>2014</c:v>
                </c:pt>
              </c:strCache>
            </c:strRef>
          </c:tx>
          <c:invertIfNegative val="0"/>
          <c:cat>
            <c:strRef>
              <c:f>'22'!$A$6:$A$11</c:f>
              <c:strCache>
                <c:ptCount val="6"/>
                <c:pt idx="0">
                  <c:v>Bournemouth</c:v>
                </c:pt>
                <c:pt idx="1">
                  <c:v>Dorset</c:v>
                </c:pt>
                <c:pt idx="2">
                  <c:v>Poole</c:v>
                </c:pt>
                <c:pt idx="3">
                  <c:v>South East</c:v>
                </c:pt>
                <c:pt idx="4">
                  <c:v>South West</c:v>
                </c:pt>
                <c:pt idx="5">
                  <c:v>England</c:v>
                </c:pt>
              </c:strCache>
            </c:strRef>
          </c:cat>
          <c:val>
            <c:numRef>
              <c:f>'22'!$K$6:$K$11</c:f>
              <c:numCache>
                <c:formatCode>0.0</c:formatCode>
                <c:ptCount val="6"/>
                <c:pt idx="0">
                  <c:v>1.2</c:v>
                </c:pt>
                <c:pt idx="1">
                  <c:v>1.9</c:v>
                </c:pt>
                <c:pt idx="2">
                  <c:v>1.6</c:v>
                </c:pt>
                <c:pt idx="3">
                  <c:v>1.8</c:v>
                </c:pt>
                <c:pt idx="4">
                  <c:v>2</c:v>
                </c:pt>
                <c:pt idx="5">
                  <c:v>2.5</c:v>
                </c:pt>
              </c:numCache>
            </c:numRef>
          </c:val>
        </c:ser>
        <c:dLbls>
          <c:showLegendKey val="0"/>
          <c:showVal val="0"/>
          <c:showCatName val="0"/>
          <c:showSerName val="0"/>
          <c:showPercent val="0"/>
          <c:showBubbleSize val="0"/>
        </c:dLbls>
        <c:gapWidth val="150"/>
        <c:axId val="580951080"/>
        <c:axId val="771555600"/>
      </c:barChart>
      <c:catAx>
        <c:axId val="5809510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n-US"/>
          </a:p>
        </c:txPr>
        <c:crossAx val="771555600"/>
        <c:crosses val="autoZero"/>
        <c:auto val="0"/>
        <c:lblAlgn val="ctr"/>
        <c:lblOffset val="100"/>
        <c:tickLblSkip val="1"/>
        <c:tickMarkSkip val="1"/>
        <c:noMultiLvlLbl val="0"/>
      </c:catAx>
      <c:valAx>
        <c:axId val="771555600"/>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n-US"/>
          </a:p>
        </c:txPr>
        <c:crossAx val="580951080"/>
        <c:crosses val="autoZero"/>
        <c:crossBetween val="between"/>
      </c:valAx>
      <c:spPr>
        <a:noFill/>
        <a:ln w="25400">
          <a:noFill/>
        </a:ln>
      </c:spPr>
    </c:plotArea>
    <c:legend>
      <c:legendPos val="b"/>
      <c:overlay val="0"/>
      <c:spPr>
        <a:noFill/>
        <a:ln w="25400">
          <a:noFill/>
        </a:ln>
      </c:spPr>
      <c:txPr>
        <a:bodyPr/>
        <a:lstStyle/>
        <a:p>
          <a:pPr>
            <a:defRPr sz="69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9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2017.xlsx]23!PivotTable3</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spPr>
          <a:solidFill>
            <a:srgbClr val="660066"/>
          </a:solidFill>
          <a:ln w="12700">
            <a:solidFill>
              <a:srgbClr val="000000"/>
            </a:solidFill>
            <a:prstDash val="solid"/>
          </a:ln>
        </c:spPr>
        <c:marker>
          <c:symbol val="none"/>
        </c:marker>
      </c:pivotFmt>
      <c:pivotFmt>
        <c:idx val="5"/>
        <c:spPr>
          <a:solidFill>
            <a:srgbClr val="FF8080"/>
          </a:solidFill>
          <a:ln w="12700">
            <a:solidFill>
              <a:srgbClr val="000000"/>
            </a:solidFill>
            <a:prstDash val="solid"/>
          </a:ln>
        </c:spPr>
        <c:marker>
          <c:symbol val="none"/>
        </c:marker>
      </c:pivotFmt>
      <c:pivotFmt>
        <c:idx val="6"/>
        <c:spPr>
          <a:solidFill>
            <a:srgbClr val="0066CC"/>
          </a:solidFill>
          <a:ln w="12700">
            <a:solidFill>
              <a:srgbClr val="000000"/>
            </a:solidFill>
            <a:prstDash val="solid"/>
          </a:ln>
        </c:spPr>
        <c:marker>
          <c:symbol val="none"/>
        </c:marker>
      </c:pivotFmt>
      <c:pivotFmt>
        <c:idx val="7"/>
        <c:spPr>
          <a:solidFill>
            <a:srgbClr val="CCCCFF"/>
          </a:solidFill>
          <a:ln w="12700">
            <a:solidFill>
              <a:srgbClr val="000000"/>
            </a:solidFill>
            <a:prstDash val="solid"/>
          </a:ln>
        </c:spPr>
        <c:marker>
          <c:symbol val="none"/>
        </c:marker>
      </c:pivotFmt>
      <c:pivotFmt>
        <c:idx val="8"/>
        <c:spPr>
          <a:ln>
            <a:solidFill>
              <a:srgbClr val="000000"/>
            </a:solidFill>
          </a:ln>
        </c:spPr>
        <c:marker>
          <c:symbol val="none"/>
        </c:marker>
      </c:pivotFmt>
      <c:pivotFmt>
        <c:idx val="9"/>
        <c:spPr>
          <a:ln>
            <a:solidFill>
              <a:srgbClr val="000000"/>
            </a:solidFill>
          </a:ln>
        </c:spPr>
        <c:marker>
          <c:symbol val="none"/>
        </c:marker>
      </c:pivotFmt>
    </c:pivotFmts>
    <c:plotArea>
      <c:layout/>
      <c:barChart>
        <c:barDir val="col"/>
        <c:grouping val="clustered"/>
        <c:varyColors val="0"/>
        <c:ser>
          <c:idx val="0"/>
          <c:order val="0"/>
          <c:tx>
            <c:strRef>
              <c:f>'23'!$B$4:$B$5</c:f>
              <c:strCache>
                <c:ptCount val="1"/>
                <c:pt idx="0">
                  <c:v>2005</c:v>
                </c:pt>
              </c:strCache>
            </c:strRef>
          </c:tx>
          <c:spPr>
            <a:solidFill>
              <a:srgbClr val="9999FF"/>
            </a:solidFill>
            <a:ln w="12700">
              <a:solidFill>
                <a:srgbClr val="000000"/>
              </a:solidFill>
              <a:prstDash val="solid"/>
            </a:ln>
          </c:spPr>
          <c:invertIfNegative val="0"/>
          <c:cat>
            <c:strRef>
              <c:f>'23'!$A$6:$A$11</c:f>
              <c:strCache>
                <c:ptCount val="6"/>
                <c:pt idx="0">
                  <c:v>Bournemouth</c:v>
                </c:pt>
                <c:pt idx="1">
                  <c:v>Dorset</c:v>
                </c:pt>
                <c:pt idx="2">
                  <c:v>Poole</c:v>
                </c:pt>
                <c:pt idx="3">
                  <c:v>South East</c:v>
                </c:pt>
                <c:pt idx="4">
                  <c:v>South West</c:v>
                </c:pt>
                <c:pt idx="5">
                  <c:v>England</c:v>
                </c:pt>
              </c:strCache>
            </c:strRef>
          </c:cat>
          <c:val>
            <c:numRef>
              <c:f>'23'!$B$6:$B$11</c:f>
              <c:numCache>
                <c:formatCode>0.0</c:formatCode>
                <c:ptCount val="6"/>
                <c:pt idx="0">
                  <c:v>2.518768101275481</c:v>
                </c:pt>
                <c:pt idx="1">
                  <c:v>2.5990871580109629</c:v>
                </c:pt>
                <c:pt idx="2">
                  <c:v>2.5111725583707725</c:v>
                </c:pt>
                <c:pt idx="3">
                  <c:v>2.5360324520894628</c:v>
                </c:pt>
                <c:pt idx="4">
                  <c:v>2.461946562414929</c:v>
                </c:pt>
                <c:pt idx="5">
                  <c:v>2.5063524252714346</c:v>
                </c:pt>
              </c:numCache>
            </c:numRef>
          </c:val>
        </c:ser>
        <c:ser>
          <c:idx val="1"/>
          <c:order val="1"/>
          <c:tx>
            <c:strRef>
              <c:f>'23'!$C$4:$C$5</c:f>
              <c:strCache>
                <c:ptCount val="1"/>
                <c:pt idx="0">
                  <c:v>2006</c:v>
                </c:pt>
              </c:strCache>
            </c:strRef>
          </c:tx>
          <c:spPr>
            <a:solidFill>
              <a:srgbClr val="993366"/>
            </a:solidFill>
            <a:ln w="12700">
              <a:solidFill>
                <a:srgbClr val="000000"/>
              </a:solidFill>
              <a:prstDash val="solid"/>
            </a:ln>
          </c:spPr>
          <c:invertIfNegative val="0"/>
          <c:cat>
            <c:strRef>
              <c:f>'23'!$A$6:$A$11</c:f>
              <c:strCache>
                <c:ptCount val="6"/>
                <c:pt idx="0">
                  <c:v>Bournemouth</c:v>
                </c:pt>
                <c:pt idx="1">
                  <c:v>Dorset</c:v>
                </c:pt>
                <c:pt idx="2">
                  <c:v>Poole</c:v>
                </c:pt>
                <c:pt idx="3">
                  <c:v>South East</c:v>
                </c:pt>
                <c:pt idx="4">
                  <c:v>South West</c:v>
                </c:pt>
                <c:pt idx="5">
                  <c:v>England</c:v>
                </c:pt>
              </c:strCache>
            </c:strRef>
          </c:cat>
          <c:val>
            <c:numRef>
              <c:f>'23'!$C$6:$C$11</c:f>
              <c:numCache>
                <c:formatCode>0.0</c:formatCode>
                <c:ptCount val="6"/>
                <c:pt idx="0">
                  <c:v>2.4671838413200073</c:v>
                </c:pt>
                <c:pt idx="1">
                  <c:v>2.5967111629930821</c:v>
                </c:pt>
                <c:pt idx="2">
                  <c:v>2.4774260790881062</c:v>
                </c:pt>
                <c:pt idx="3">
                  <c:v>2.5228052743015321</c:v>
                </c:pt>
                <c:pt idx="4">
                  <c:v>2.4575826248471051</c:v>
                </c:pt>
                <c:pt idx="5">
                  <c:v>2.4851278893129862</c:v>
                </c:pt>
              </c:numCache>
            </c:numRef>
          </c:val>
        </c:ser>
        <c:ser>
          <c:idx val="2"/>
          <c:order val="2"/>
          <c:tx>
            <c:strRef>
              <c:f>'23'!$D$4:$D$5</c:f>
              <c:strCache>
                <c:ptCount val="1"/>
                <c:pt idx="0">
                  <c:v>2007</c:v>
                </c:pt>
              </c:strCache>
            </c:strRef>
          </c:tx>
          <c:spPr>
            <a:solidFill>
              <a:srgbClr val="FFFFCC"/>
            </a:solidFill>
            <a:ln w="12700">
              <a:solidFill>
                <a:srgbClr val="000000"/>
              </a:solidFill>
              <a:prstDash val="solid"/>
            </a:ln>
          </c:spPr>
          <c:invertIfNegative val="0"/>
          <c:cat>
            <c:strRef>
              <c:f>'23'!$A$6:$A$11</c:f>
              <c:strCache>
                <c:ptCount val="6"/>
                <c:pt idx="0">
                  <c:v>Bournemouth</c:v>
                </c:pt>
                <c:pt idx="1">
                  <c:v>Dorset</c:v>
                </c:pt>
                <c:pt idx="2">
                  <c:v>Poole</c:v>
                </c:pt>
                <c:pt idx="3">
                  <c:v>South East</c:v>
                </c:pt>
                <c:pt idx="4">
                  <c:v>South West</c:v>
                </c:pt>
                <c:pt idx="5">
                  <c:v>England</c:v>
                </c:pt>
              </c:strCache>
            </c:strRef>
          </c:cat>
          <c:val>
            <c:numRef>
              <c:f>'23'!$D$6:$D$11</c:f>
              <c:numCache>
                <c:formatCode>0.0</c:formatCode>
                <c:ptCount val="6"/>
                <c:pt idx="0">
                  <c:v>2.3207726678804375</c:v>
                </c:pt>
                <c:pt idx="1">
                  <c:v>2.5</c:v>
                </c:pt>
                <c:pt idx="2">
                  <c:v>2.3339445354753074</c:v>
                </c:pt>
                <c:pt idx="3">
                  <c:v>2.4277730201924523</c:v>
                </c:pt>
                <c:pt idx="4">
                  <c:v>2.3474810895250533</c:v>
                </c:pt>
                <c:pt idx="5">
                  <c:v>2.38800665370881</c:v>
                </c:pt>
              </c:numCache>
            </c:numRef>
          </c:val>
        </c:ser>
        <c:ser>
          <c:idx val="3"/>
          <c:order val="3"/>
          <c:tx>
            <c:strRef>
              <c:f>'23'!$E$4:$E$5</c:f>
              <c:strCache>
                <c:ptCount val="1"/>
                <c:pt idx="0">
                  <c:v>2008</c:v>
                </c:pt>
              </c:strCache>
            </c:strRef>
          </c:tx>
          <c:spPr>
            <a:solidFill>
              <a:srgbClr val="CCFFFF"/>
            </a:solidFill>
            <a:ln w="12700">
              <a:solidFill>
                <a:srgbClr val="000000"/>
              </a:solidFill>
              <a:prstDash val="solid"/>
            </a:ln>
          </c:spPr>
          <c:invertIfNegative val="0"/>
          <c:cat>
            <c:strRef>
              <c:f>'23'!$A$6:$A$11</c:f>
              <c:strCache>
                <c:ptCount val="6"/>
                <c:pt idx="0">
                  <c:v>Bournemouth</c:v>
                </c:pt>
                <c:pt idx="1">
                  <c:v>Dorset</c:v>
                </c:pt>
                <c:pt idx="2">
                  <c:v>Poole</c:v>
                </c:pt>
                <c:pt idx="3">
                  <c:v>South East</c:v>
                </c:pt>
                <c:pt idx="4">
                  <c:v>South West</c:v>
                </c:pt>
                <c:pt idx="5">
                  <c:v>England</c:v>
                </c:pt>
              </c:strCache>
            </c:strRef>
          </c:cat>
          <c:val>
            <c:numRef>
              <c:f>'23'!$E$6:$E$11</c:f>
              <c:numCache>
                <c:formatCode>0.0</c:formatCode>
                <c:ptCount val="6"/>
                <c:pt idx="0">
                  <c:v>2.3241107872174669</c:v>
                </c:pt>
                <c:pt idx="1">
                  <c:v>2.4720343113728065</c:v>
                </c:pt>
                <c:pt idx="2">
                  <c:v>2.3593479166850155</c:v>
                </c:pt>
                <c:pt idx="3">
                  <c:v>2.4244636542033446</c:v>
                </c:pt>
                <c:pt idx="4">
                  <c:v>2.3364418840148402</c:v>
                </c:pt>
                <c:pt idx="5">
                  <c:v>2.3752180562462919</c:v>
                </c:pt>
              </c:numCache>
            </c:numRef>
          </c:val>
        </c:ser>
        <c:ser>
          <c:idx val="4"/>
          <c:order val="4"/>
          <c:tx>
            <c:strRef>
              <c:f>'23'!$F$4:$F$5</c:f>
              <c:strCache>
                <c:ptCount val="1"/>
                <c:pt idx="0">
                  <c:v>2009</c:v>
                </c:pt>
              </c:strCache>
            </c:strRef>
          </c:tx>
          <c:spPr>
            <a:solidFill>
              <a:srgbClr val="660066"/>
            </a:solidFill>
            <a:ln w="12700">
              <a:solidFill>
                <a:srgbClr val="000000"/>
              </a:solidFill>
              <a:prstDash val="solid"/>
            </a:ln>
          </c:spPr>
          <c:invertIfNegative val="0"/>
          <c:cat>
            <c:strRef>
              <c:f>'23'!$A$6:$A$11</c:f>
              <c:strCache>
                <c:ptCount val="6"/>
                <c:pt idx="0">
                  <c:v>Bournemouth</c:v>
                </c:pt>
                <c:pt idx="1">
                  <c:v>Dorset</c:v>
                </c:pt>
                <c:pt idx="2">
                  <c:v>Poole</c:v>
                </c:pt>
                <c:pt idx="3">
                  <c:v>South East</c:v>
                </c:pt>
                <c:pt idx="4">
                  <c:v>South West</c:v>
                </c:pt>
                <c:pt idx="5">
                  <c:v>England</c:v>
                </c:pt>
              </c:strCache>
            </c:strRef>
          </c:cat>
          <c:val>
            <c:numRef>
              <c:f>'23'!$F$6:$F$11</c:f>
              <c:numCache>
                <c:formatCode>0.0</c:formatCode>
                <c:ptCount val="6"/>
                <c:pt idx="0">
                  <c:v>2.0520996825813929</c:v>
                </c:pt>
                <c:pt idx="1">
                  <c:v>2.2999999999999998</c:v>
                </c:pt>
                <c:pt idx="2">
                  <c:v>2.0935287048345268</c:v>
                </c:pt>
                <c:pt idx="3">
                  <c:v>2.1797301085290948</c:v>
                </c:pt>
                <c:pt idx="4">
                  <c:v>2.1168085516970514</c:v>
                </c:pt>
                <c:pt idx="5">
                  <c:v>2.1316105775725953</c:v>
                </c:pt>
              </c:numCache>
            </c:numRef>
          </c:val>
        </c:ser>
        <c:ser>
          <c:idx val="5"/>
          <c:order val="5"/>
          <c:tx>
            <c:strRef>
              <c:f>'23'!$G$4:$G$5</c:f>
              <c:strCache>
                <c:ptCount val="1"/>
                <c:pt idx="0">
                  <c:v>2010</c:v>
                </c:pt>
              </c:strCache>
            </c:strRef>
          </c:tx>
          <c:spPr>
            <a:solidFill>
              <a:srgbClr val="FF8080"/>
            </a:solidFill>
            <a:ln w="12700">
              <a:solidFill>
                <a:srgbClr val="000000"/>
              </a:solidFill>
              <a:prstDash val="solid"/>
            </a:ln>
          </c:spPr>
          <c:invertIfNegative val="0"/>
          <c:cat>
            <c:strRef>
              <c:f>'23'!$A$6:$A$11</c:f>
              <c:strCache>
                <c:ptCount val="6"/>
                <c:pt idx="0">
                  <c:v>Bournemouth</c:v>
                </c:pt>
                <c:pt idx="1">
                  <c:v>Dorset</c:v>
                </c:pt>
                <c:pt idx="2">
                  <c:v>Poole</c:v>
                </c:pt>
                <c:pt idx="3">
                  <c:v>South East</c:v>
                </c:pt>
                <c:pt idx="4">
                  <c:v>South West</c:v>
                </c:pt>
                <c:pt idx="5">
                  <c:v>England</c:v>
                </c:pt>
              </c:strCache>
            </c:strRef>
          </c:cat>
          <c:val>
            <c:numRef>
              <c:f>'23'!$G$6:$G$11</c:f>
              <c:numCache>
                <c:formatCode>0.0</c:formatCode>
                <c:ptCount val="6"/>
                <c:pt idx="0">
                  <c:v>2.1327708248954571</c:v>
                </c:pt>
                <c:pt idx="1">
                  <c:v>2.4110901710102821</c:v>
                </c:pt>
                <c:pt idx="2">
                  <c:v>2.2173042959535993</c:v>
                </c:pt>
                <c:pt idx="3">
                  <c:v>2.320700227617627</c:v>
                </c:pt>
                <c:pt idx="4">
                  <c:v>2.2999999999999998</c:v>
                </c:pt>
                <c:pt idx="5">
                  <c:v>2.2690569316983709</c:v>
                </c:pt>
              </c:numCache>
            </c:numRef>
          </c:val>
        </c:ser>
        <c:ser>
          <c:idx val="6"/>
          <c:order val="6"/>
          <c:tx>
            <c:strRef>
              <c:f>'23'!$H$4:$H$5</c:f>
              <c:strCache>
                <c:ptCount val="1"/>
                <c:pt idx="0">
                  <c:v>2011</c:v>
                </c:pt>
              </c:strCache>
            </c:strRef>
          </c:tx>
          <c:spPr>
            <a:solidFill>
              <a:srgbClr val="0066CC"/>
            </a:solidFill>
            <a:ln w="12700">
              <a:solidFill>
                <a:srgbClr val="000000"/>
              </a:solidFill>
              <a:prstDash val="solid"/>
            </a:ln>
          </c:spPr>
          <c:invertIfNegative val="0"/>
          <c:cat>
            <c:strRef>
              <c:f>'23'!$A$6:$A$11</c:f>
              <c:strCache>
                <c:ptCount val="6"/>
                <c:pt idx="0">
                  <c:v>Bournemouth</c:v>
                </c:pt>
                <c:pt idx="1">
                  <c:v>Dorset</c:v>
                </c:pt>
                <c:pt idx="2">
                  <c:v>Poole</c:v>
                </c:pt>
                <c:pt idx="3">
                  <c:v>South East</c:v>
                </c:pt>
                <c:pt idx="4">
                  <c:v>South West</c:v>
                </c:pt>
                <c:pt idx="5">
                  <c:v>England</c:v>
                </c:pt>
              </c:strCache>
            </c:strRef>
          </c:cat>
          <c:val>
            <c:numRef>
              <c:f>'23'!$H$6:$H$11</c:f>
              <c:numCache>
                <c:formatCode>0.0</c:formatCode>
                <c:ptCount val="6"/>
                <c:pt idx="0">
                  <c:v>1.8104681790499446</c:v>
                </c:pt>
                <c:pt idx="1">
                  <c:v>2.0690203239779978</c:v>
                </c:pt>
                <c:pt idx="2">
                  <c:v>1.9126569496821668</c:v>
                </c:pt>
                <c:pt idx="3">
                  <c:v>2.0087994415917638</c:v>
                </c:pt>
                <c:pt idx="4">
                  <c:v>1.943530133598411</c:v>
                </c:pt>
                <c:pt idx="5">
                  <c:v>1.9630456009698265</c:v>
                </c:pt>
              </c:numCache>
            </c:numRef>
          </c:val>
        </c:ser>
        <c:ser>
          <c:idx val="7"/>
          <c:order val="7"/>
          <c:tx>
            <c:strRef>
              <c:f>'23'!$I$4:$I$5</c:f>
              <c:strCache>
                <c:ptCount val="1"/>
                <c:pt idx="0">
                  <c:v>2012</c:v>
                </c:pt>
              </c:strCache>
            </c:strRef>
          </c:tx>
          <c:spPr>
            <a:solidFill>
              <a:srgbClr val="CCCCFF"/>
            </a:solidFill>
            <a:ln w="12700">
              <a:solidFill>
                <a:srgbClr val="000000"/>
              </a:solidFill>
              <a:prstDash val="solid"/>
            </a:ln>
          </c:spPr>
          <c:invertIfNegative val="0"/>
          <c:cat>
            <c:strRef>
              <c:f>'23'!$A$6:$A$11</c:f>
              <c:strCache>
                <c:ptCount val="6"/>
                <c:pt idx="0">
                  <c:v>Bournemouth</c:v>
                </c:pt>
                <c:pt idx="1">
                  <c:v>Dorset</c:v>
                </c:pt>
                <c:pt idx="2">
                  <c:v>Poole</c:v>
                </c:pt>
                <c:pt idx="3">
                  <c:v>South East</c:v>
                </c:pt>
                <c:pt idx="4">
                  <c:v>South West</c:v>
                </c:pt>
                <c:pt idx="5">
                  <c:v>England</c:v>
                </c:pt>
              </c:strCache>
            </c:strRef>
          </c:cat>
          <c:val>
            <c:numRef>
              <c:f>'23'!$I$6:$I$11</c:f>
              <c:numCache>
                <c:formatCode>0.0</c:formatCode>
                <c:ptCount val="6"/>
                <c:pt idx="0">
                  <c:v>1.9434741281136503</c:v>
                </c:pt>
                <c:pt idx="1">
                  <c:v>2.2342910888597904</c:v>
                </c:pt>
                <c:pt idx="2">
                  <c:v>2.0726421504236576</c:v>
                </c:pt>
                <c:pt idx="3">
                  <c:v>2.1564317659555177</c:v>
                </c:pt>
                <c:pt idx="4">
                  <c:v>2.0863616433683814</c:v>
                </c:pt>
                <c:pt idx="5">
                  <c:v>2.0987383080486248</c:v>
                </c:pt>
              </c:numCache>
            </c:numRef>
          </c:val>
        </c:ser>
        <c:ser>
          <c:idx val="8"/>
          <c:order val="8"/>
          <c:tx>
            <c:strRef>
              <c:f>'23'!$J$4:$J$5</c:f>
              <c:strCache>
                <c:ptCount val="1"/>
                <c:pt idx="0">
                  <c:v>2013</c:v>
                </c:pt>
              </c:strCache>
            </c:strRef>
          </c:tx>
          <c:spPr>
            <a:ln>
              <a:solidFill>
                <a:srgbClr val="000000"/>
              </a:solidFill>
            </a:ln>
          </c:spPr>
          <c:invertIfNegative val="0"/>
          <c:cat>
            <c:strRef>
              <c:f>'23'!$A$6:$A$11</c:f>
              <c:strCache>
                <c:ptCount val="6"/>
                <c:pt idx="0">
                  <c:v>Bournemouth</c:v>
                </c:pt>
                <c:pt idx="1">
                  <c:v>Dorset</c:v>
                </c:pt>
                <c:pt idx="2">
                  <c:v>Poole</c:v>
                </c:pt>
                <c:pt idx="3">
                  <c:v>South East</c:v>
                </c:pt>
                <c:pt idx="4">
                  <c:v>South West</c:v>
                </c:pt>
                <c:pt idx="5">
                  <c:v>England</c:v>
                </c:pt>
              </c:strCache>
            </c:strRef>
          </c:cat>
          <c:val>
            <c:numRef>
              <c:f>'23'!$J$6:$J$11</c:f>
              <c:numCache>
                <c:formatCode>0.0</c:formatCode>
                <c:ptCount val="6"/>
                <c:pt idx="0">
                  <c:v>1.8</c:v>
                </c:pt>
                <c:pt idx="1">
                  <c:v>2.2000000000000002</c:v>
                </c:pt>
                <c:pt idx="2">
                  <c:v>2.0103638717048429</c:v>
                </c:pt>
                <c:pt idx="3">
                  <c:v>2.0872567431655766</c:v>
                </c:pt>
                <c:pt idx="4">
                  <c:v>2.0115351824878838</c:v>
                </c:pt>
                <c:pt idx="5">
                  <c:v>2.0352398972379362</c:v>
                </c:pt>
              </c:numCache>
            </c:numRef>
          </c:val>
        </c:ser>
        <c:ser>
          <c:idx val="9"/>
          <c:order val="9"/>
          <c:tx>
            <c:strRef>
              <c:f>'23'!$K$4:$K$5</c:f>
              <c:strCache>
                <c:ptCount val="1"/>
                <c:pt idx="0">
                  <c:v>2014</c:v>
                </c:pt>
              </c:strCache>
            </c:strRef>
          </c:tx>
          <c:spPr>
            <a:ln>
              <a:solidFill>
                <a:srgbClr val="000000"/>
              </a:solidFill>
            </a:ln>
          </c:spPr>
          <c:invertIfNegative val="0"/>
          <c:cat>
            <c:strRef>
              <c:f>'23'!$A$6:$A$11</c:f>
              <c:strCache>
                <c:ptCount val="6"/>
                <c:pt idx="0">
                  <c:v>Bournemouth</c:v>
                </c:pt>
                <c:pt idx="1">
                  <c:v>Dorset</c:v>
                </c:pt>
                <c:pt idx="2">
                  <c:v>Poole</c:v>
                </c:pt>
                <c:pt idx="3">
                  <c:v>South East</c:v>
                </c:pt>
                <c:pt idx="4">
                  <c:v>South West</c:v>
                </c:pt>
                <c:pt idx="5">
                  <c:v>England</c:v>
                </c:pt>
              </c:strCache>
            </c:strRef>
          </c:cat>
          <c:val>
            <c:numRef>
              <c:f>'23'!$K$6:$K$11</c:f>
              <c:numCache>
                <c:formatCode>0.0</c:formatCode>
                <c:ptCount val="6"/>
                <c:pt idx="0">
                  <c:v>1.5</c:v>
                </c:pt>
                <c:pt idx="1">
                  <c:v>1.8</c:v>
                </c:pt>
                <c:pt idx="2">
                  <c:v>1.7</c:v>
                </c:pt>
                <c:pt idx="3">
                  <c:v>1.7</c:v>
                </c:pt>
                <c:pt idx="4">
                  <c:v>1.7</c:v>
                </c:pt>
                <c:pt idx="5">
                  <c:v>1.7</c:v>
                </c:pt>
              </c:numCache>
            </c:numRef>
          </c:val>
        </c:ser>
        <c:dLbls>
          <c:showLegendKey val="0"/>
          <c:showVal val="0"/>
          <c:showCatName val="0"/>
          <c:showSerName val="0"/>
          <c:showPercent val="0"/>
          <c:showBubbleSize val="0"/>
        </c:dLbls>
        <c:gapWidth val="150"/>
        <c:axId val="771557560"/>
        <c:axId val="771557952"/>
      </c:barChart>
      <c:catAx>
        <c:axId val="77155756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n-US"/>
          </a:p>
        </c:txPr>
        <c:crossAx val="771557952"/>
        <c:crosses val="autoZero"/>
        <c:auto val="0"/>
        <c:lblAlgn val="ctr"/>
        <c:lblOffset val="100"/>
        <c:tickLblSkip val="1"/>
        <c:tickMarkSkip val="1"/>
        <c:noMultiLvlLbl val="0"/>
      </c:catAx>
      <c:valAx>
        <c:axId val="771557952"/>
        <c:scaling>
          <c:orientation val="minMax"/>
          <c:min val="1.5"/>
        </c:scaling>
        <c:delete val="0"/>
        <c:axPos val="l"/>
        <c:numFmt formatCode="0.0"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n-US"/>
          </a:p>
        </c:txPr>
        <c:crossAx val="771557560"/>
        <c:crosses val="autoZero"/>
        <c:crossBetween val="between"/>
      </c:valAx>
      <c:spPr>
        <a:noFill/>
        <a:ln w="25400">
          <a:noFill/>
        </a:ln>
      </c:spPr>
    </c:plotArea>
    <c:legend>
      <c:legendPos val="b"/>
      <c:overlay val="0"/>
      <c:spPr>
        <a:noFill/>
        <a:ln w="25400">
          <a:noFill/>
        </a:ln>
      </c:spPr>
      <c:txPr>
        <a:bodyPr/>
        <a:lstStyle/>
        <a:p>
          <a:pPr>
            <a:defRPr sz="69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9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2017.xlsx]24!PivotTable4</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spPr>
          <a:solidFill>
            <a:srgbClr val="660066"/>
          </a:solidFill>
          <a:ln w="12700">
            <a:solidFill>
              <a:srgbClr val="000000"/>
            </a:solidFill>
            <a:prstDash val="solid"/>
          </a:ln>
        </c:spPr>
        <c:marker>
          <c:symbol val="none"/>
        </c:marker>
      </c:pivotFmt>
      <c:pivotFmt>
        <c:idx val="5"/>
        <c:spPr>
          <a:solidFill>
            <a:srgbClr val="FF8080"/>
          </a:solidFill>
          <a:ln w="12700">
            <a:solidFill>
              <a:srgbClr val="000000"/>
            </a:solidFill>
            <a:prstDash val="solid"/>
          </a:ln>
        </c:spPr>
        <c:marker>
          <c:symbol val="none"/>
        </c:marker>
      </c:pivotFmt>
      <c:pivotFmt>
        <c:idx val="6"/>
        <c:spPr>
          <a:solidFill>
            <a:srgbClr val="0066CC"/>
          </a:solidFill>
          <a:ln w="12700">
            <a:solidFill>
              <a:srgbClr val="000000"/>
            </a:solidFill>
            <a:prstDash val="solid"/>
          </a:ln>
        </c:spPr>
        <c:marker>
          <c:symbol val="none"/>
        </c:marker>
      </c:pivotFmt>
      <c:pivotFmt>
        <c:idx val="7"/>
        <c:spPr>
          <a:solidFill>
            <a:srgbClr val="CCCCFF"/>
          </a:solidFill>
          <a:ln w="12700">
            <a:solidFill>
              <a:srgbClr val="000000"/>
            </a:solidFill>
            <a:prstDash val="solid"/>
          </a:ln>
        </c:spPr>
        <c:marker>
          <c:symbol val="none"/>
        </c:marker>
      </c:pivotFmt>
      <c:pivotFmt>
        <c:idx val="8"/>
        <c:spPr>
          <a:ln w="12700">
            <a:solidFill>
              <a:srgbClr val="000000"/>
            </a:solidFill>
          </a:ln>
        </c:spPr>
        <c:marker>
          <c:symbol val="none"/>
        </c:marker>
      </c:pivotFmt>
      <c:pivotFmt>
        <c:idx val="9"/>
        <c:spPr>
          <a:ln w="12700">
            <a:solidFill>
              <a:srgbClr val="000000"/>
            </a:solidFill>
          </a:ln>
        </c:spPr>
        <c:marker>
          <c:symbol val="none"/>
        </c:marker>
      </c:pivotFmt>
    </c:pivotFmts>
    <c:plotArea>
      <c:layout/>
      <c:barChart>
        <c:barDir val="col"/>
        <c:grouping val="clustered"/>
        <c:varyColors val="0"/>
        <c:ser>
          <c:idx val="0"/>
          <c:order val="0"/>
          <c:tx>
            <c:strRef>
              <c:f>'24'!$B$4:$B$5</c:f>
              <c:strCache>
                <c:ptCount val="1"/>
                <c:pt idx="0">
                  <c:v>2005</c:v>
                </c:pt>
              </c:strCache>
            </c:strRef>
          </c:tx>
          <c:spPr>
            <a:solidFill>
              <a:srgbClr val="9999FF"/>
            </a:solidFill>
            <a:ln w="12700">
              <a:solidFill>
                <a:srgbClr val="000000"/>
              </a:solidFill>
              <a:prstDash val="solid"/>
            </a:ln>
          </c:spPr>
          <c:invertIfNegative val="0"/>
          <c:cat>
            <c:strRef>
              <c:f>'24'!$A$6:$A$11</c:f>
              <c:strCache>
                <c:ptCount val="6"/>
                <c:pt idx="0">
                  <c:v>Bournemouth</c:v>
                </c:pt>
                <c:pt idx="1">
                  <c:v>Dorset</c:v>
                </c:pt>
                <c:pt idx="2">
                  <c:v>Poole</c:v>
                </c:pt>
                <c:pt idx="3">
                  <c:v>South East</c:v>
                </c:pt>
                <c:pt idx="4">
                  <c:v>South West</c:v>
                </c:pt>
                <c:pt idx="5">
                  <c:v>England</c:v>
                </c:pt>
              </c:strCache>
            </c:strRef>
          </c:cat>
          <c:val>
            <c:numRef>
              <c:f>'24'!$B$6:$B$11</c:f>
              <c:numCache>
                <c:formatCode>0.0</c:formatCode>
                <c:ptCount val="6"/>
                <c:pt idx="0">
                  <c:v>1.3</c:v>
                </c:pt>
                <c:pt idx="1">
                  <c:v>2.2000000000000002</c:v>
                </c:pt>
                <c:pt idx="2">
                  <c:v>1.5</c:v>
                </c:pt>
                <c:pt idx="3">
                  <c:v>2.6</c:v>
                </c:pt>
                <c:pt idx="4">
                  <c:v>2.4</c:v>
                </c:pt>
                <c:pt idx="5">
                  <c:v>2.2000000000000002</c:v>
                </c:pt>
              </c:numCache>
            </c:numRef>
          </c:val>
        </c:ser>
        <c:ser>
          <c:idx val="1"/>
          <c:order val="1"/>
          <c:tx>
            <c:strRef>
              <c:f>'24'!$C$4:$C$5</c:f>
              <c:strCache>
                <c:ptCount val="1"/>
                <c:pt idx="0">
                  <c:v>2006</c:v>
                </c:pt>
              </c:strCache>
            </c:strRef>
          </c:tx>
          <c:spPr>
            <a:solidFill>
              <a:srgbClr val="993366"/>
            </a:solidFill>
            <a:ln w="12700">
              <a:solidFill>
                <a:srgbClr val="000000"/>
              </a:solidFill>
              <a:prstDash val="solid"/>
            </a:ln>
          </c:spPr>
          <c:invertIfNegative val="0"/>
          <c:cat>
            <c:strRef>
              <c:f>'24'!$A$6:$A$11</c:f>
              <c:strCache>
                <c:ptCount val="6"/>
                <c:pt idx="0">
                  <c:v>Bournemouth</c:v>
                </c:pt>
                <c:pt idx="1">
                  <c:v>Dorset</c:v>
                </c:pt>
                <c:pt idx="2">
                  <c:v>Poole</c:v>
                </c:pt>
                <c:pt idx="3">
                  <c:v>South East</c:v>
                </c:pt>
                <c:pt idx="4">
                  <c:v>South West</c:v>
                </c:pt>
                <c:pt idx="5">
                  <c:v>England</c:v>
                </c:pt>
              </c:strCache>
            </c:strRef>
          </c:cat>
          <c:val>
            <c:numRef>
              <c:f>'24'!$C$6:$C$11</c:f>
              <c:numCache>
                <c:formatCode>0.0</c:formatCode>
                <c:ptCount val="6"/>
                <c:pt idx="0">
                  <c:v>1.2</c:v>
                </c:pt>
                <c:pt idx="1">
                  <c:v>2.2000000000000002</c:v>
                </c:pt>
                <c:pt idx="2">
                  <c:v>1.5</c:v>
                </c:pt>
                <c:pt idx="3">
                  <c:v>2.5</c:v>
                </c:pt>
                <c:pt idx="4">
                  <c:v>2.2999999999999998</c:v>
                </c:pt>
                <c:pt idx="5">
                  <c:v>2.2000000000000002</c:v>
                </c:pt>
              </c:numCache>
            </c:numRef>
          </c:val>
        </c:ser>
        <c:ser>
          <c:idx val="2"/>
          <c:order val="2"/>
          <c:tx>
            <c:strRef>
              <c:f>'24'!$D$4:$D$5</c:f>
              <c:strCache>
                <c:ptCount val="1"/>
                <c:pt idx="0">
                  <c:v>2007</c:v>
                </c:pt>
              </c:strCache>
            </c:strRef>
          </c:tx>
          <c:spPr>
            <a:solidFill>
              <a:srgbClr val="FFFFCC"/>
            </a:solidFill>
            <a:ln w="12700">
              <a:solidFill>
                <a:srgbClr val="000000"/>
              </a:solidFill>
              <a:prstDash val="solid"/>
            </a:ln>
          </c:spPr>
          <c:invertIfNegative val="0"/>
          <c:cat>
            <c:strRef>
              <c:f>'24'!$A$6:$A$11</c:f>
              <c:strCache>
                <c:ptCount val="6"/>
                <c:pt idx="0">
                  <c:v>Bournemouth</c:v>
                </c:pt>
                <c:pt idx="1">
                  <c:v>Dorset</c:v>
                </c:pt>
                <c:pt idx="2">
                  <c:v>Poole</c:v>
                </c:pt>
                <c:pt idx="3">
                  <c:v>South East</c:v>
                </c:pt>
                <c:pt idx="4">
                  <c:v>South West</c:v>
                </c:pt>
                <c:pt idx="5">
                  <c:v>England</c:v>
                </c:pt>
              </c:strCache>
            </c:strRef>
          </c:cat>
          <c:val>
            <c:numRef>
              <c:f>'24'!$D$6:$D$11</c:f>
              <c:numCache>
                <c:formatCode>0.0</c:formatCode>
                <c:ptCount val="6"/>
                <c:pt idx="0">
                  <c:v>1.2</c:v>
                </c:pt>
                <c:pt idx="1">
                  <c:v>2.2000000000000002</c:v>
                </c:pt>
                <c:pt idx="2">
                  <c:v>1.5</c:v>
                </c:pt>
                <c:pt idx="3">
                  <c:v>2.5</c:v>
                </c:pt>
                <c:pt idx="4">
                  <c:v>2.2999999999999998</c:v>
                </c:pt>
                <c:pt idx="5">
                  <c:v>2.2000000000000002</c:v>
                </c:pt>
              </c:numCache>
            </c:numRef>
          </c:val>
        </c:ser>
        <c:ser>
          <c:idx val="3"/>
          <c:order val="3"/>
          <c:tx>
            <c:strRef>
              <c:f>'24'!$E$4:$E$5</c:f>
              <c:strCache>
                <c:ptCount val="1"/>
                <c:pt idx="0">
                  <c:v>2008</c:v>
                </c:pt>
              </c:strCache>
            </c:strRef>
          </c:tx>
          <c:spPr>
            <a:solidFill>
              <a:srgbClr val="CCFFFF"/>
            </a:solidFill>
            <a:ln w="12700">
              <a:solidFill>
                <a:srgbClr val="000000"/>
              </a:solidFill>
              <a:prstDash val="solid"/>
            </a:ln>
          </c:spPr>
          <c:invertIfNegative val="0"/>
          <c:cat>
            <c:strRef>
              <c:f>'24'!$A$6:$A$11</c:f>
              <c:strCache>
                <c:ptCount val="6"/>
                <c:pt idx="0">
                  <c:v>Bournemouth</c:v>
                </c:pt>
                <c:pt idx="1">
                  <c:v>Dorset</c:v>
                </c:pt>
                <c:pt idx="2">
                  <c:v>Poole</c:v>
                </c:pt>
                <c:pt idx="3">
                  <c:v>South East</c:v>
                </c:pt>
                <c:pt idx="4">
                  <c:v>South West</c:v>
                </c:pt>
                <c:pt idx="5">
                  <c:v>England</c:v>
                </c:pt>
              </c:strCache>
            </c:strRef>
          </c:cat>
          <c:val>
            <c:numRef>
              <c:f>'24'!$E$6:$E$11</c:f>
              <c:numCache>
                <c:formatCode>0.0</c:formatCode>
                <c:ptCount val="6"/>
                <c:pt idx="0">
                  <c:v>1.2</c:v>
                </c:pt>
                <c:pt idx="1">
                  <c:v>2.2000000000000002</c:v>
                </c:pt>
                <c:pt idx="2">
                  <c:v>1.4</c:v>
                </c:pt>
                <c:pt idx="3">
                  <c:v>2.4</c:v>
                </c:pt>
                <c:pt idx="4">
                  <c:v>2.2999999999999998</c:v>
                </c:pt>
                <c:pt idx="5">
                  <c:v>2</c:v>
                </c:pt>
              </c:numCache>
            </c:numRef>
          </c:val>
        </c:ser>
        <c:ser>
          <c:idx val="4"/>
          <c:order val="4"/>
          <c:tx>
            <c:strRef>
              <c:f>'24'!$F$4:$F$5</c:f>
              <c:strCache>
                <c:ptCount val="1"/>
                <c:pt idx="0">
                  <c:v>2009</c:v>
                </c:pt>
              </c:strCache>
            </c:strRef>
          </c:tx>
          <c:spPr>
            <a:solidFill>
              <a:srgbClr val="660066"/>
            </a:solidFill>
            <a:ln w="12700">
              <a:solidFill>
                <a:srgbClr val="000000"/>
              </a:solidFill>
              <a:prstDash val="solid"/>
            </a:ln>
          </c:spPr>
          <c:invertIfNegative val="0"/>
          <c:cat>
            <c:strRef>
              <c:f>'24'!$A$6:$A$11</c:f>
              <c:strCache>
                <c:ptCount val="6"/>
                <c:pt idx="0">
                  <c:v>Bournemouth</c:v>
                </c:pt>
                <c:pt idx="1">
                  <c:v>Dorset</c:v>
                </c:pt>
                <c:pt idx="2">
                  <c:v>Poole</c:v>
                </c:pt>
                <c:pt idx="3">
                  <c:v>South East</c:v>
                </c:pt>
                <c:pt idx="4">
                  <c:v>South West</c:v>
                </c:pt>
                <c:pt idx="5">
                  <c:v>England</c:v>
                </c:pt>
              </c:strCache>
            </c:strRef>
          </c:cat>
          <c:val>
            <c:numRef>
              <c:f>'24'!$F$6:$F$11</c:f>
              <c:numCache>
                <c:formatCode>0.0</c:formatCode>
                <c:ptCount val="6"/>
                <c:pt idx="0">
                  <c:v>1.1000000000000001</c:v>
                </c:pt>
                <c:pt idx="1">
                  <c:v>2.1</c:v>
                </c:pt>
                <c:pt idx="2">
                  <c:v>1.4</c:v>
                </c:pt>
                <c:pt idx="3">
                  <c:v>2.2999999999999998</c:v>
                </c:pt>
                <c:pt idx="4">
                  <c:v>2.2000000000000002</c:v>
                </c:pt>
                <c:pt idx="5">
                  <c:v>2</c:v>
                </c:pt>
              </c:numCache>
            </c:numRef>
          </c:val>
        </c:ser>
        <c:ser>
          <c:idx val="5"/>
          <c:order val="5"/>
          <c:tx>
            <c:strRef>
              <c:f>'24'!$G$4:$G$5</c:f>
              <c:strCache>
                <c:ptCount val="1"/>
                <c:pt idx="0">
                  <c:v>2010</c:v>
                </c:pt>
              </c:strCache>
            </c:strRef>
          </c:tx>
          <c:spPr>
            <a:solidFill>
              <a:srgbClr val="FF8080"/>
            </a:solidFill>
            <a:ln w="12700">
              <a:solidFill>
                <a:srgbClr val="000000"/>
              </a:solidFill>
              <a:prstDash val="solid"/>
            </a:ln>
          </c:spPr>
          <c:invertIfNegative val="0"/>
          <c:cat>
            <c:strRef>
              <c:f>'24'!$A$6:$A$11</c:f>
              <c:strCache>
                <c:ptCount val="6"/>
                <c:pt idx="0">
                  <c:v>Bournemouth</c:v>
                </c:pt>
                <c:pt idx="1">
                  <c:v>Dorset</c:v>
                </c:pt>
                <c:pt idx="2">
                  <c:v>Poole</c:v>
                </c:pt>
                <c:pt idx="3">
                  <c:v>South East</c:v>
                </c:pt>
                <c:pt idx="4">
                  <c:v>South West</c:v>
                </c:pt>
                <c:pt idx="5">
                  <c:v>England</c:v>
                </c:pt>
              </c:strCache>
            </c:strRef>
          </c:cat>
          <c:val>
            <c:numRef>
              <c:f>'24'!$G$6:$G$11</c:f>
              <c:numCache>
                <c:formatCode>0.0</c:formatCode>
                <c:ptCount val="6"/>
                <c:pt idx="0">
                  <c:v>1</c:v>
                </c:pt>
                <c:pt idx="1">
                  <c:v>2</c:v>
                </c:pt>
                <c:pt idx="2">
                  <c:v>1.3</c:v>
                </c:pt>
                <c:pt idx="3">
                  <c:v>2.2000000000000002</c:v>
                </c:pt>
                <c:pt idx="4">
                  <c:v>2.1</c:v>
                </c:pt>
                <c:pt idx="5">
                  <c:v>1.9</c:v>
                </c:pt>
              </c:numCache>
            </c:numRef>
          </c:val>
        </c:ser>
        <c:ser>
          <c:idx val="6"/>
          <c:order val="6"/>
          <c:tx>
            <c:strRef>
              <c:f>'24'!$H$4:$H$5</c:f>
              <c:strCache>
                <c:ptCount val="1"/>
                <c:pt idx="0">
                  <c:v>2011</c:v>
                </c:pt>
              </c:strCache>
            </c:strRef>
          </c:tx>
          <c:spPr>
            <a:solidFill>
              <a:srgbClr val="0066CC"/>
            </a:solidFill>
            <a:ln w="12700">
              <a:solidFill>
                <a:srgbClr val="000000"/>
              </a:solidFill>
              <a:prstDash val="solid"/>
            </a:ln>
          </c:spPr>
          <c:invertIfNegative val="0"/>
          <c:cat>
            <c:strRef>
              <c:f>'24'!$A$6:$A$11</c:f>
              <c:strCache>
                <c:ptCount val="6"/>
                <c:pt idx="0">
                  <c:v>Bournemouth</c:v>
                </c:pt>
                <c:pt idx="1">
                  <c:v>Dorset</c:v>
                </c:pt>
                <c:pt idx="2">
                  <c:v>Poole</c:v>
                </c:pt>
                <c:pt idx="3">
                  <c:v>South East</c:v>
                </c:pt>
                <c:pt idx="4">
                  <c:v>South West</c:v>
                </c:pt>
                <c:pt idx="5">
                  <c:v>England</c:v>
                </c:pt>
              </c:strCache>
            </c:strRef>
          </c:cat>
          <c:val>
            <c:numRef>
              <c:f>'24'!$H$6:$H$11</c:f>
              <c:numCache>
                <c:formatCode>0.0</c:formatCode>
                <c:ptCount val="6"/>
                <c:pt idx="0">
                  <c:v>1</c:v>
                </c:pt>
                <c:pt idx="1">
                  <c:v>2</c:v>
                </c:pt>
                <c:pt idx="2">
                  <c:v>1.3</c:v>
                </c:pt>
                <c:pt idx="3">
                  <c:v>2.2000000000000002</c:v>
                </c:pt>
                <c:pt idx="4">
                  <c:v>2.1</c:v>
                </c:pt>
                <c:pt idx="5">
                  <c:v>1.9</c:v>
                </c:pt>
              </c:numCache>
            </c:numRef>
          </c:val>
        </c:ser>
        <c:ser>
          <c:idx val="7"/>
          <c:order val="7"/>
          <c:tx>
            <c:strRef>
              <c:f>'24'!$I$4:$I$5</c:f>
              <c:strCache>
                <c:ptCount val="1"/>
                <c:pt idx="0">
                  <c:v>2012</c:v>
                </c:pt>
              </c:strCache>
            </c:strRef>
          </c:tx>
          <c:spPr>
            <a:solidFill>
              <a:srgbClr val="CCCCFF"/>
            </a:solidFill>
            <a:ln w="12700">
              <a:solidFill>
                <a:srgbClr val="000000"/>
              </a:solidFill>
              <a:prstDash val="solid"/>
            </a:ln>
          </c:spPr>
          <c:invertIfNegative val="0"/>
          <c:cat>
            <c:strRef>
              <c:f>'24'!$A$6:$A$11</c:f>
              <c:strCache>
                <c:ptCount val="6"/>
                <c:pt idx="0">
                  <c:v>Bournemouth</c:v>
                </c:pt>
                <c:pt idx="1">
                  <c:v>Dorset</c:v>
                </c:pt>
                <c:pt idx="2">
                  <c:v>Poole</c:v>
                </c:pt>
                <c:pt idx="3">
                  <c:v>South East</c:v>
                </c:pt>
                <c:pt idx="4">
                  <c:v>South West</c:v>
                </c:pt>
                <c:pt idx="5">
                  <c:v>England</c:v>
                </c:pt>
              </c:strCache>
            </c:strRef>
          </c:cat>
          <c:val>
            <c:numRef>
              <c:f>'24'!$I$6:$I$11</c:f>
              <c:numCache>
                <c:formatCode>0.0</c:formatCode>
                <c:ptCount val="6"/>
                <c:pt idx="0">
                  <c:v>1</c:v>
                </c:pt>
                <c:pt idx="1">
                  <c:v>2</c:v>
                </c:pt>
                <c:pt idx="2">
                  <c:v>1.3</c:v>
                </c:pt>
                <c:pt idx="3">
                  <c:v>2.1</c:v>
                </c:pt>
                <c:pt idx="4">
                  <c:v>2</c:v>
                </c:pt>
                <c:pt idx="5">
                  <c:v>1.8</c:v>
                </c:pt>
              </c:numCache>
            </c:numRef>
          </c:val>
        </c:ser>
        <c:ser>
          <c:idx val="8"/>
          <c:order val="8"/>
          <c:tx>
            <c:strRef>
              <c:f>'24'!$J$4:$J$5</c:f>
              <c:strCache>
                <c:ptCount val="1"/>
                <c:pt idx="0">
                  <c:v>2013</c:v>
                </c:pt>
              </c:strCache>
            </c:strRef>
          </c:tx>
          <c:spPr>
            <a:ln w="12700">
              <a:solidFill>
                <a:srgbClr val="000000"/>
              </a:solidFill>
            </a:ln>
          </c:spPr>
          <c:invertIfNegative val="0"/>
          <c:cat>
            <c:strRef>
              <c:f>'24'!$A$6:$A$11</c:f>
              <c:strCache>
                <c:ptCount val="6"/>
                <c:pt idx="0">
                  <c:v>Bournemouth</c:v>
                </c:pt>
                <c:pt idx="1">
                  <c:v>Dorset</c:v>
                </c:pt>
                <c:pt idx="2">
                  <c:v>Poole</c:v>
                </c:pt>
                <c:pt idx="3">
                  <c:v>South East</c:v>
                </c:pt>
                <c:pt idx="4">
                  <c:v>South West</c:v>
                </c:pt>
                <c:pt idx="5">
                  <c:v>England</c:v>
                </c:pt>
              </c:strCache>
            </c:strRef>
          </c:cat>
          <c:val>
            <c:numRef>
              <c:f>'24'!$J$6:$J$11</c:f>
              <c:numCache>
                <c:formatCode>0.0</c:formatCode>
                <c:ptCount val="6"/>
                <c:pt idx="0">
                  <c:v>0.9</c:v>
                </c:pt>
                <c:pt idx="1">
                  <c:v>1.9</c:v>
                </c:pt>
                <c:pt idx="2">
                  <c:v>1.2</c:v>
                </c:pt>
                <c:pt idx="3">
                  <c:v>2.1</c:v>
                </c:pt>
                <c:pt idx="4">
                  <c:v>2</c:v>
                </c:pt>
                <c:pt idx="5">
                  <c:v>1.8</c:v>
                </c:pt>
              </c:numCache>
            </c:numRef>
          </c:val>
        </c:ser>
        <c:ser>
          <c:idx val="9"/>
          <c:order val="9"/>
          <c:tx>
            <c:strRef>
              <c:f>'24'!$K$4:$K$5</c:f>
              <c:strCache>
                <c:ptCount val="1"/>
                <c:pt idx="0">
                  <c:v>2014</c:v>
                </c:pt>
              </c:strCache>
            </c:strRef>
          </c:tx>
          <c:spPr>
            <a:ln w="12700">
              <a:solidFill>
                <a:srgbClr val="000000"/>
              </a:solidFill>
            </a:ln>
          </c:spPr>
          <c:invertIfNegative val="0"/>
          <c:cat>
            <c:strRef>
              <c:f>'24'!$A$6:$A$11</c:f>
              <c:strCache>
                <c:ptCount val="6"/>
                <c:pt idx="0">
                  <c:v>Bournemouth</c:v>
                </c:pt>
                <c:pt idx="1">
                  <c:v>Dorset</c:v>
                </c:pt>
                <c:pt idx="2">
                  <c:v>Poole</c:v>
                </c:pt>
                <c:pt idx="3">
                  <c:v>South East</c:v>
                </c:pt>
                <c:pt idx="4">
                  <c:v>South West</c:v>
                </c:pt>
                <c:pt idx="5">
                  <c:v>England</c:v>
                </c:pt>
              </c:strCache>
            </c:strRef>
          </c:cat>
          <c:val>
            <c:numRef>
              <c:f>'24'!$K$6:$K$11</c:f>
              <c:numCache>
                <c:formatCode>0.0</c:formatCode>
                <c:ptCount val="6"/>
                <c:pt idx="0">
                  <c:v>0.9</c:v>
                </c:pt>
                <c:pt idx="1">
                  <c:v>2</c:v>
                </c:pt>
                <c:pt idx="2">
                  <c:v>1.2</c:v>
                </c:pt>
                <c:pt idx="3">
                  <c:v>2.1</c:v>
                </c:pt>
                <c:pt idx="4">
                  <c:v>2</c:v>
                </c:pt>
                <c:pt idx="5">
                  <c:v>1.8</c:v>
                </c:pt>
              </c:numCache>
            </c:numRef>
          </c:val>
        </c:ser>
        <c:dLbls>
          <c:showLegendKey val="0"/>
          <c:showVal val="0"/>
          <c:showCatName val="0"/>
          <c:showSerName val="0"/>
          <c:showPercent val="0"/>
          <c:showBubbleSize val="0"/>
        </c:dLbls>
        <c:gapWidth val="150"/>
        <c:axId val="581042128"/>
        <c:axId val="581039776"/>
      </c:barChart>
      <c:catAx>
        <c:axId val="5810421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581039776"/>
        <c:crosses val="autoZero"/>
        <c:auto val="0"/>
        <c:lblAlgn val="ctr"/>
        <c:lblOffset val="100"/>
        <c:tickLblSkip val="1"/>
        <c:tickMarkSkip val="1"/>
        <c:noMultiLvlLbl val="0"/>
      </c:catAx>
      <c:valAx>
        <c:axId val="581039776"/>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581042128"/>
        <c:crosses val="autoZero"/>
        <c:crossBetween val="between"/>
      </c:valAx>
      <c:spPr>
        <a:noFill/>
        <a:ln w="25400">
          <a:noFill/>
        </a:ln>
      </c:spPr>
    </c:plotArea>
    <c:legend>
      <c:legendPos val="b"/>
      <c:overlay val="0"/>
      <c:spPr>
        <a:noFill/>
        <a:ln w="25400">
          <a:noFill/>
        </a:ln>
      </c:spPr>
      <c:txPr>
        <a:bodyPr/>
        <a:lstStyle/>
        <a:p>
          <a:pPr>
            <a:defRPr sz="71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9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2017.xlsx]3!PivotTable2</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spPr>
          <a:solidFill>
            <a:srgbClr val="660066"/>
          </a:solidFill>
          <a:ln w="12700">
            <a:solidFill>
              <a:srgbClr val="000000"/>
            </a:solidFill>
            <a:prstDash val="solid"/>
          </a:ln>
        </c:spPr>
        <c:marker>
          <c:symbol val="none"/>
        </c:marker>
      </c:pivotFmt>
      <c:pivotFmt>
        <c:idx val="5"/>
        <c:spPr>
          <a:solidFill>
            <a:srgbClr val="FF8080"/>
          </a:solidFill>
          <a:ln w="12700">
            <a:solidFill>
              <a:srgbClr val="000000"/>
            </a:solidFill>
            <a:prstDash val="solid"/>
          </a:ln>
        </c:spPr>
        <c:marker>
          <c:symbol val="none"/>
        </c:marker>
      </c:pivotFmt>
      <c:pivotFmt>
        <c:idx val="6"/>
        <c:spPr>
          <a:solidFill>
            <a:srgbClr val="0066CC"/>
          </a:solidFill>
          <a:ln w="12700">
            <a:solidFill>
              <a:srgbClr val="000000"/>
            </a:solidFill>
            <a:prstDash val="solid"/>
          </a:ln>
        </c:spPr>
        <c:marker>
          <c:symbol val="none"/>
        </c:marker>
      </c:pivotFmt>
      <c:pivotFmt>
        <c:idx val="7"/>
        <c:spPr>
          <a:solidFill>
            <a:srgbClr val="CCCCFF"/>
          </a:solidFill>
          <a:ln w="12700">
            <a:solidFill>
              <a:srgbClr val="000000"/>
            </a:solidFill>
            <a:prstDash val="solid"/>
          </a:ln>
        </c:spPr>
        <c:marker>
          <c:symbol val="none"/>
        </c:marker>
      </c:pivotFmt>
      <c:pivotFmt>
        <c:idx val="8"/>
        <c:spPr>
          <a:solidFill>
            <a:srgbClr val="000080"/>
          </a:solidFill>
          <a:ln w="12700">
            <a:solidFill>
              <a:srgbClr val="000000"/>
            </a:solidFill>
            <a:prstDash val="solid"/>
          </a:ln>
        </c:spPr>
        <c:marker>
          <c:symbol val="none"/>
        </c:marker>
      </c:pivotFmt>
      <c:pivotFmt>
        <c:idx val="9"/>
        <c:spPr>
          <a:solidFill>
            <a:srgbClr val="FF00FF"/>
          </a:solidFill>
          <a:ln w="12700">
            <a:solidFill>
              <a:srgbClr val="000000"/>
            </a:solidFill>
            <a:prstDash val="solid"/>
          </a:ln>
        </c:spPr>
        <c:marker>
          <c:symbol val="none"/>
        </c:marker>
      </c:pivotFmt>
      <c:pivotFmt>
        <c:idx val="10"/>
        <c:marker>
          <c:symbol val="none"/>
        </c:marker>
      </c:pivotFmt>
      <c:pivotFmt>
        <c:idx val="11"/>
        <c:marker>
          <c:symbol val="none"/>
        </c:marker>
      </c:pivotFmt>
      <c:pivotFmt>
        <c:idx val="12"/>
        <c:marker>
          <c:symbol val="none"/>
        </c:marker>
      </c:pivotFmt>
    </c:pivotFmts>
    <c:plotArea>
      <c:layout/>
      <c:barChart>
        <c:barDir val="col"/>
        <c:grouping val="clustered"/>
        <c:varyColors val="0"/>
        <c:ser>
          <c:idx val="0"/>
          <c:order val="0"/>
          <c:tx>
            <c:strRef>
              <c:f>'3'!$B$5:$B$6</c:f>
              <c:strCache>
                <c:ptCount val="1"/>
                <c:pt idx="0">
                  <c:v>2004</c:v>
                </c:pt>
              </c:strCache>
            </c:strRef>
          </c:tx>
          <c:spPr>
            <a:solidFill>
              <a:srgbClr val="9999FF"/>
            </a:solidFill>
            <a:ln w="12700">
              <a:solidFill>
                <a:srgbClr val="000000"/>
              </a:solidFill>
              <a:prstDash val="solid"/>
            </a:ln>
          </c:spPr>
          <c:invertIfNegative val="0"/>
          <c:cat>
            <c:strRef>
              <c:f>'3'!$A$7:$A$13</c:f>
              <c:strCache>
                <c:ptCount val="7"/>
                <c:pt idx="0">
                  <c:v>Bournemouth</c:v>
                </c:pt>
                <c:pt idx="1">
                  <c:v>Dorset</c:v>
                </c:pt>
                <c:pt idx="2">
                  <c:v>Poole</c:v>
                </c:pt>
                <c:pt idx="3">
                  <c:v>Dorset LEP</c:v>
                </c:pt>
                <c:pt idx="4">
                  <c:v>South East</c:v>
                </c:pt>
                <c:pt idx="5">
                  <c:v>South West</c:v>
                </c:pt>
                <c:pt idx="6">
                  <c:v>GB</c:v>
                </c:pt>
              </c:strCache>
            </c:strRef>
          </c:cat>
          <c:val>
            <c:numRef>
              <c:f>'3'!$B$7:$B$13</c:f>
              <c:numCache>
                <c:formatCode>0.0%</c:formatCode>
                <c:ptCount val="7"/>
                <c:pt idx="0">
                  <c:v>0.38900000000000001</c:v>
                </c:pt>
                <c:pt idx="1">
                  <c:v>0.40300000000000002</c:v>
                </c:pt>
                <c:pt idx="2">
                  <c:v>0.376</c:v>
                </c:pt>
                <c:pt idx="3">
                  <c:v>0.39400000000000002</c:v>
                </c:pt>
                <c:pt idx="4">
                  <c:v>0.436</c:v>
                </c:pt>
                <c:pt idx="5">
                  <c:v>0.38300000000000001</c:v>
                </c:pt>
                <c:pt idx="6">
                  <c:v>0.39500000000000002</c:v>
                </c:pt>
              </c:numCache>
            </c:numRef>
          </c:val>
        </c:ser>
        <c:ser>
          <c:idx val="1"/>
          <c:order val="1"/>
          <c:tx>
            <c:strRef>
              <c:f>'3'!$C$5:$C$6</c:f>
              <c:strCache>
                <c:ptCount val="1"/>
                <c:pt idx="0">
                  <c:v>2005</c:v>
                </c:pt>
              </c:strCache>
            </c:strRef>
          </c:tx>
          <c:spPr>
            <a:solidFill>
              <a:srgbClr val="993366"/>
            </a:solidFill>
            <a:ln w="12700">
              <a:solidFill>
                <a:srgbClr val="000000"/>
              </a:solidFill>
              <a:prstDash val="solid"/>
            </a:ln>
          </c:spPr>
          <c:invertIfNegative val="0"/>
          <c:cat>
            <c:strRef>
              <c:f>'3'!$A$7:$A$13</c:f>
              <c:strCache>
                <c:ptCount val="7"/>
                <c:pt idx="0">
                  <c:v>Bournemouth</c:v>
                </c:pt>
                <c:pt idx="1">
                  <c:v>Dorset</c:v>
                </c:pt>
                <c:pt idx="2">
                  <c:v>Poole</c:v>
                </c:pt>
                <c:pt idx="3">
                  <c:v>Dorset LEP</c:v>
                </c:pt>
                <c:pt idx="4">
                  <c:v>South East</c:v>
                </c:pt>
                <c:pt idx="5">
                  <c:v>South West</c:v>
                </c:pt>
                <c:pt idx="6">
                  <c:v>GB</c:v>
                </c:pt>
              </c:strCache>
            </c:strRef>
          </c:cat>
          <c:val>
            <c:numRef>
              <c:f>'3'!$C$7:$C$13</c:f>
              <c:numCache>
                <c:formatCode>0.0%</c:formatCode>
                <c:ptCount val="7"/>
                <c:pt idx="0">
                  <c:v>0.39800000000000002</c:v>
                </c:pt>
                <c:pt idx="1">
                  <c:v>0.41099999999999998</c:v>
                </c:pt>
                <c:pt idx="2">
                  <c:v>0.36799999999999999</c:v>
                </c:pt>
                <c:pt idx="3">
                  <c:v>0.39900000000000002</c:v>
                </c:pt>
                <c:pt idx="4">
                  <c:v>0.436</c:v>
                </c:pt>
                <c:pt idx="5">
                  <c:v>0.39</c:v>
                </c:pt>
                <c:pt idx="6">
                  <c:v>0.4</c:v>
                </c:pt>
              </c:numCache>
            </c:numRef>
          </c:val>
        </c:ser>
        <c:ser>
          <c:idx val="2"/>
          <c:order val="2"/>
          <c:tx>
            <c:strRef>
              <c:f>'3'!$D$5:$D$6</c:f>
              <c:strCache>
                <c:ptCount val="1"/>
                <c:pt idx="0">
                  <c:v>2006</c:v>
                </c:pt>
              </c:strCache>
            </c:strRef>
          </c:tx>
          <c:spPr>
            <a:solidFill>
              <a:srgbClr val="FFFFCC"/>
            </a:solidFill>
            <a:ln w="12700">
              <a:solidFill>
                <a:srgbClr val="000000"/>
              </a:solidFill>
              <a:prstDash val="solid"/>
            </a:ln>
          </c:spPr>
          <c:invertIfNegative val="0"/>
          <c:cat>
            <c:strRef>
              <c:f>'3'!$A$7:$A$13</c:f>
              <c:strCache>
                <c:ptCount val="7"/>
                <c:pt idx="0">
                  <c:v>Bournemouth</c:v>
                </c:pt>
                <c:pt idx="1">
                  <c:v>Dorset</c:v>
                </c:pt>
                <c:pt idx="2">
                  <c:v>Poole</c:v>
                </c:pt>
                <c:pt idx="3">
                  <c:v>Dorset LEP</c:v>
                </c:pt>
                <c:pt idx="4">
                  <c:v>South East</c:v>
                </c:pt>
                <c:pt idx="5">
                  <c:v>South West</c:v>
                </c:pt>
                <c:pt idx="6">
                  <c:v>GB</c:v>
                </c:pt>
              </c:strCache>
            </c:strRef>
          </c:cat>
          <c:val>
            <c:numRef>
              <c:f>'3'!$D$7:$D$13</c:f>
              <c:numCache>
                <c:formatCode>0.0%</c:formatCode>
                <c:ptCount val="7"/>
                <c:pt idx="0">
                  <c:v>0.40600000000000003</c:v>
                </c:pt>
                <c:pt idx="1">
                  <c:v>0.40400000000000003</c:v>
                </c:pt>
                <c:pt idx="2">
                  <c:v>0.41599999999999998</c:v>
                </c:pt>
                <c:pt idx="3">
                  <c:v>0.40600000000000003</c:v>
                </c:pt>
                <c:pt idx="4">
                  <c:v>0.44800000000000001</c:v>
                </c:pt>
                <c:pt idx="5">
                  <c:v>0.4</c:v>
                </c:pt>
                <c:pt idx="6">
                  <c:v>0.40699999999999997</c:v>
                </c:pt>
              </c:numCache>
            </c:numRef>
          </c:val>
        </c:ser>
        <c:ser>
          <c:idx val="3"/>
          <c:order val="3"/>
          <c:tx>
            <c:strRef>
              <c:f>'3'!$E$5:$E$6</c:f>
              <c:strCache>
                <c:ptCount val="1"/>
                <c:pt idx="0">
                  <c:v>2007</c:v>
                </c:pt>
              </c:strCache>
            </c:strRef>
          </c:tx>
          <c:spPr>
            <a:solidFill>
              <a:srgbClr val="CCFFFF"/>
            </a:solidFill>
            <a:ln w="12700">
              <a:solidFill>
                <a:srgbClr val="000000"/>
              </a:solidFill>
              <a:prstDash val="solid"/>
            </a:ln>
          </c:spPr>
          <c:invertIfNegative val="0"/>
          <c:cat>
            <c:strRef>
              <c:f>'3'!$A$7:$A$13</c:f>
              <c:strCache>
                <c:ptCount val="7"/>
                <c:pt idx="0">
                  <c:v>Bournemouth</c:v>
                </c:pt>
                <c:pt idx="1">
                  <c:v>Dorset</c:v>
                </c:pt>
                <c:pt idx="2">
                  <c:v>Poole</c:v>
                </c:pt>
                <c:pt idx="3">
                  <c:v>Dorset LEP</c:v>
                </c:pt>
                <c:pt idx="4">
                  <c:v>South East</c:v>
                </c:pt>
                <c:pt idx="5">
                  <c:v>South West</c:v>
                </c:pt>
                <c:pt idx="6">
                  <c:v>GB</c:v>
                </c:pt>
              </c:strCache>
            </c:strRef>
          </c:cat>
          <c:val>
            <c:numRef>
              <c:f>'3'!$E$7:$E$13</c:f>
              <c:numCache>
                <c:formatCode>0.0%</c:formatCode>
                <c:ptCount val="7"/>
                <c:pt idx="0">
                  <c:v>0.42599999999999999</c:v>
                </c:pt>
                <c:pt idx="1">
                  <c:v>0.41399999999999998</c:v>
                </c:pt>
                <c:pt idx="2">
                  <c:v>0.40200000000000002</c:v>
                </c:pt>
                <c:pt idx="3">
                  <c:v>0.41399999999999998</c:v>
                </c:pt>
                <c:pt idx="4">
                  <c:v>0.45400000000000001</c:v>
                </c:pt>
                <c:pt idx="5">
                  <c:v>0.40899999999999997</c:v>
                </c:pt>
                <c:pt idx="6">
                  <c:v>0.41299999999999998</c:v>
                </c:pt>
              </c:numCache>
            </c:numRef>
          </c:val>
        </c:ser>
        <c:ser>
          <c:idx val="4"/>
          <c:order val="4"/>
          <c:tx>
            <c:strRef>
              <c:f>'3'!$F$5:$F$6</c:f>
              <c:strCache>
                <c:ptCount val="1"/>
                <c:pt idx="0">
                  <c:v>2008</c:v>
                </c:pt>
              </c:strCache>
            </c:strRef>
          </c:tx>
          <c:spPr>
            <a:solidFill>
              <a:srgbClr val="660066"/>
            </a:solidFill>
            <a:ln w="12700">
              <a:solidFill>
                <a:srgbClr val="000000"/>
              </a:solidFill>
              <a:prstDash val="solid"/>
            </a:ln>
          </c:spPr>
          <c:invertIfNegative val="0"/>
          <c:cat>
            <c:strRef>
              <c:f>'3'!$A$7:$A$13</c:f>
              <c:strCache>
                <c:ptCount val="7"/>
                <c:pt idx="0">
                  <c:v>Bournemouth</c:v>
                </c:pt>
                <c:pt idx="1">
                  <c:v>Dorset</c:v>
                </c:pt>
                <c:pt idx="2">
                  <c:v>Poole</c:v>
                </c:pt>
                <c:pt idx="3">
                  <c:v>Dorset LEP</c:v>
                </c:pt>
                <c:pt idx="4">
                  <c:v>South East</c:v>
                </c:pt>
                <c:pt idx="5">
                  <c:v>South West</c:v>
                </c:pt>
                <c:pt idx="6">
                  <c:v>GB</c:v>
                </c:pt>
              </c:strCache>
            </c:strRef>
          </c:cat>
          <c:val>
            <c:numRef>
              <c:f>'3'!$F$7:$F$13</c:f>
              <c:numCache>
                <c:formatCode>0.0%</c:formatCode>
                <c:ptCount val="7"/>
                <c:pt idx="0">
                  <c:v>0.38100000000000001</c:v>
                </c:pt>
                <c:pt idx="1">
                  <c:v>0.42199999999999999</c:v>
                </c:pt>
                <c:pt idx="2">
                  <c:v>0.39</c:v>
                </c:pt>
                <c:pt idx="3">
                  <c:v>0.40500000000000003</c:v>
                </c:pt>
                <c:pt idx="4">
                  <c:v>0.45700000000000002</c:v>
                </c:pt>
                <c:pt idx="5">
                  <c:v>0.41</c:v>
                </c:pt>
                <c:pt idx="6">
                  <c:v>0.41399999999999998</c:v>
                </c:pt>
              </c:numCache>
            </c:numRef>
          </c:val>
        </c:ser>
        <c:ser>
          <c:idx val="5"/>
          <c:order val="5"/>
          <c:tx>
            <c:strRef>
              <c:f>'3'!$G$5:$G$6</c:f>
              <c:strCache>
                <c:ptCount val="1"/>
                <c:pt idx="0">
                  <c:v>2009</c:v>
                </c:pt>
              </c:strCache>
            </c:strRef>
          </c:tx>
          <c:spPr>
            <a:solidFill>
              <a:srgbClr val="FF8080"/>
            </a:solidFill>
            <a:ln w="12700">
              <a:solidFill>
                <a:srgbClr val="000000"/>
              </a:solidFill>
              <a:prstDash val="solid"/>
            </a:ln>
          </c:spPr>
          <c:invertIfNegative val="0"/>
          <c:cat>
            <c:strRef>
              <c:f>'3'!$A$7:$A$13</c:f>
              <c:strCache>
                <c:ptCount val="7"/>
                <c:pt idx="0">
                  <c:v>Bournemouth</c:v>
                </c:pt>
                <c:pt idx="1">
                  <c:v>Dorset</c:v>
                </c:pt>
                <c:pt idx="2">
                  <c:v>Poole</c:v>
                </c:pt>
                <c:pt idx="3">
                  <c:v>Dorset LEP</c:v>
                </c:pt>
                <c:pt idx="4">
                  <c:v>South East</c:v>
                </c:pt>
                <c:pt idx="5">
                  <c:v>South West</c:v>
                </c:pt>
                <c:pt idx="6">
                  <c:v>GB</c:v>
                </c:pt>
              </c:strCache>
            </c:strRef>
          </c:cat>
          <c:val>
            <c:numRef>
              <c:f>'3'!$G$7:$G$13</c:f>
              <c:numCache>
                <c:formatCode>0.0%</c:formatCode>
                <c:ptCount val="7"/>
                <c:pt idx="0">
                  <c:v>0.432</c:v>
                </c:pt>
                <c:pt idx="1">
                  <c:v>0.39400000000000002</c:v>
                </c:pt>
                <c:pt idx="2">
                  <c:v>0.42899999999999999</c:v>
                </c:pt>
                <c:pt idx="3">
                  <c:v>0.41099999999999998</c:v>
                </c:pt>
                <c:pt idx="4">
                  <c:v>0.45800000000000002</c:v>
                </c:pt>
                <c:pt idx="5">
                  <c:v>0.40899999999999997</c:v>
                </c:pt>
                <c:pt idx="6">
                  <c:v>0.42199999999999999</c:v>
                </c:pt>
              </c:numCache>
            </c:numRef>
          </c:val>
        </c:ser>
        <c:ser>
          <c:idx val="6"/>
          <c:order val="6"/>
          <c:tx>
            <c:strRef>
              <c:f>'3'!$H$5:$H$6</c:f>
              <c:strCache>
                <c:ptCount val="1"/>
                <c:pt idx="0">
                  <c:v>2010</c:v>
                </c:pt>
              </c:strCache>
            </c:strRef>
          </c:tx>
          <c:spPr>
            <a:solidFill>
              <a:srgbClr val="0066CC"/>
            </a:solidFill>
            <a:ln w="12700">
              <a:solidFill>
                <a:srgbClr val="000000"/>
              </a:solidFill>
              <a:prstDash val="solid"/>
            </a:ln>
          </c:spPr>
          <c:invertIfNegative val="0"/>
          <c:cat>
            <c:strRef>
              <c:f>'3'!$A$7:$A$13</c:f>
              <c:strCache>
                <c:ptCount val="7"/>
                <c:pt idx="0">
                  <c:v>Bournemouth</c:v>
                </c:pt>
                <c:pt idx="1">
                  <c:v>Dorset</c:v>
                </c:pt>
                <c:pt idx="2">
                  <c:v>Poole</c:v>
                </c:pt>
                <c:pt idx="3">
                  <c:v>Dorset LEP</c:v>
                </c:pt>
                <c:pt idx="4">
                  <c:v>South East</c:v>
                </c:pt>
                <c:pt idx="5">
                  <c:v>South West</c:v>
                </c:pt>
                <c:pt idx="6">
                  <c:v>GB</c:v>
                </c:pt>
              </c:strCache>
            </c:strRef>
          </c:cat>
          <c:val>
            <c:numRef>
              <c:f>'3'!$H$7:$H$13</c:f>
              <c:numCache>
                <c:formatCode>0.0%</c:formatCode>
                <c:ptCount val="7"/>
                <c:pt idx="0">
                  <c:v>0.41799999999999998</c:v>
                </c:pt>
                <c:pt idx="1">
                  <c:v>0.38600000000000001</c:v>
                </c:pt>
                <c:pt idx="2">
                  <c:v>0.40500000000000003</c:v>
                </c:pt>
                <c:pt idx="3">
                  <c:v>0.39800000000000002</c:v>
                </c:pt>
                <c:pt idx="4">
                  <c:v>0.46500000000000002</c:v>
                </c:pt>
                <c:pt idx="5">
                  <c:v>0.42</c:v>
                </c:pt>
                <c:pt idx="6">
                  <c:v>0.42599999999999999</c:v>
                </c:pt>
              </c:numCache>
            </c:numRef>
          </c:val>
        </c:ser>
        <c:ser>
          <c:idx val="7"/>
          <c:order val="7"/>
          <c:tx>
            <c:strRef>
              <c:f>'3'!$I$5:$I$6</c:f>
              <c:strCache>
                <c:ptCount val="1"/>
                <c:pt idx="0">
                  <c:v>2011</c:v>
                </c:pt>
              </c:strCache>
            </c:strRef>
          </c:tx>
          <c:spPr>
            <a:solidFill>
              <a:srgbClr val="CCCCFF"/>
            </a:solidFill>
            <a:ln w="12700">
              <a:solidFill>
                <a:srgbClr val="000000"/>
              </a:solidFill>
              <a:prstDash val="solid"/>
            </a:ln>
          </c:spPr>
          <c:invertIfNegative val="0"/>
          <c:cat>
            <c:strRef>
              <c:f>'3'!$A$7:$A$13</c:f>
              <c:strCache>
                <c:ptCount val="7"/>
                <c:pt idx="0">
                  <c:v>Bournemouth</c:v>
                </c:pt>
                <c:pt idx="1">
                  <c:v>Dorset</c:v>
                </c:pt>
                <c:pt idx="2">
                  <c:v>Poole</c:v>
                </c:pt>
                <c:pt idx="3">
                  <c:v>Dorset LEP</c:v>
                </c:pt>
                <c:pt idx="4">
                  <c:v>South East</c:v>
                </c:pt>
                <c:pt idx="5">
                  <c:v>South West</c:v>
                </c:pt>
                <c:pt idx="6">
                  <c:v>GB</c:v>
                </c:pt>
              </c:strCache>
            </c:strRef>
          </c:cat>
          <c:val>
            <c:numRef>
              <c:f>'3'!$I$7:$I$13</c:f>
              <c:numCache>
                <c:formatCode>0.0%</c:formatCode>
                <c:ptCount val="7"/>
                <c:pt idx="0">
                  <c:v>0.441</c:v>
                </c:pt>
                <c:pt idx="1">
                  <c:v>0.40699999999999997</c:v>
                </c:pt>
                <c:pt idx="2">
                  <c:v>0.41699999999999998</c:v>
                </c:pt>
                <c:pt idx="3">
                  <c:v>0.41699999999999998</c:v>
                </c:pt>
                <c:pt idx="4">
                  <c:v>0.48099999999999998</c:v>
                </c:pt>
                <c:pt idx="5">
                  <c:v>0.42499999999999999</c:v>
                </c:pt>
                <c:pt idx="6">
                  <c:v>0.43099999999999999</c:v>
                </c:pt>
              </c:numCache>
            </c:numRef>
          </c:val>
        </c:ser>
        <c:ser>
          <c:idx val="8"/>
          <c:order val="8"/>
          <c:tx>
            <c:strRef>
              <c:f>'3'!$J$5:$J$6</c:f>
              <c:strCache>
                <c:ptCount val="1"/>
                <c:pt idx="0">
                  <c:v>2012</c:v>
                </c:pt>
              </c:strCache>
            </c:strRef>
          </c:tx>
          <c:spPr>
            <a:solidFill>
              <a:srgbClr val="000080"/>
            </a:solidFill>
            <a:ln w="12700">
              <a:solidFill>
                <a:srgbClr val="000000"/>
              </a:solidFill>
              <a:prstDash val="solid"/>
            </a:ln>
          </c:spPr>
          <c:invertIfNegative val="0"/>
          <c:cat>
            <c:strRef>
              <c:f>'3'!$A$7:$A$13</c:f>
              <c:strCache>
                <c:ptCount val="7"/>
                <c:pt idx="0">
                  <c:v>Bournemouth</c:v>
                </c:pt>
                <c:pt idx="1">
                  <c:v>Dorset</c:v>
                </c:pt>
                <c:pt idx="2">
                  <c:v>Poole</c:v>
                </c:pt>
                <c:pt idx="3">
                  <c:v>Dorset LEP</c:v>
                </c:pt>
                <c:pt idx="4">
                  <c:v>South East</c:v>
                </c:pt>
                <c:pt idx="5">
                  <c:v>South West</c:v>
                </c:pt>
                <c:pt idx="6">
                  <c:v>GB</c:v>
                </c:pt>
              </c:strCache>
            </c:strRef>
          </c:cat>
          <c:val>
            <c:numRef>
              <c:f>'3'!$J$7:$J$13</c:f>
              <c:numCache>
                <c:formatCode>0.0%</c:formatCode>
                <c:ptCount val="7"/>
                <c:pt idx="0">
                  <c:v>0.42399999999999999</c:v>
                </c:pt>
                <c:pt idx="1">
                  <c:v>0.443</c:v>
                </c:pt>
                <c:pt idx="2">
                  <c:v>0.439</c:v>
                </c:pt>
                <c:pt idx="3">
                  <c:v>0.439</c:v>
                </c:pt>
                <c:pt idx="4">
                  <c:v>0.48199999999999998</c:v>
                </c:pt>
                <c:pt idx="5">
                  <c:v>0.43</c:v>
                </c:pt>
                <c:pt idx="6">
                  <c:v>0.437</c:v>
                </c:pt>
              </c:numCache>
            </c:numRef>
          </c:val>
        </c:ser>
        <c:ser>
          <c:idx val="9"/>
          <c:order val="9"/>
          <c:tx>
            <c:strRef>
              <c:f>'3'!$K$5:$K$6</c:f>
              <c:strCache>
                <c:ptCount val="1"/>
                <c:pt idx="0">
                  <c:v>2013</c:v>
                </c:pt>
              </c:strCache>
            </c:strRef>
          </c:tx>
          <c:spPr>
            <a:solidFill>
              <a:srgbClr val="FF00FF"/>
            </a:solidFill>
            <a:ln w="12700">
              <a:solidFill>
                <a:srgbClr val="000000"/>
              </a:solidFill>
              <a:prstDash val="solid"/>
            </a:ln>
          </c:spPr>
          <c:invertIfNegative val="0"/>
          <c:cat>
            <c:strRef>
              <c:f>'3'!$A$7:$A$13</c:f>
              <c:strCache>
                <c:ptCount val="7"/>
                <c:pt idx="0">
                  <c:v>Bournemouth</c:v>
                </c:pt>
                <c:pt idx="1">
                  <c:v>Dorset</c:v>
                </c:pt>
                <c:pt idx="2">
                  <c:v>Poole</c:v>
                </c:pt>
                <c:pt idx="3">
                  <c:v>Dorset LEP</c:v>
                </c:pt>
                <c:pt idx="4">
                  <c:v>South East</c:v>
                </c:pt>
                <c:pt idx="5">
                  <c:v>South West</c:v>
                </c:pt>
                <c:pt idx="6">
                  <c:v>GB</c:v>
                </c:pt>
              </c:strCache>
            </c:strRef>
          </c:cat>
          <c:val>
            <c:numRef>
              <c:f>'3'!$K$7:$K$13</c:f>
              <c:numCache>
                <c:formatCode>0.0%</c:formatCode>
                <c:ptCount val="7"/>
                <c:pt idx="0">
                  <c:v>0.40899999999999997</c:v>
                </c:pt>
                <c:pt idx="1">
                  <c:v>0.44600000000000001</c:v>
                </c:pt>
                <c:pt idx="2">
                  <c:v>0.436</c:v>
                </c:pt>
                <c:pt idx="3">
                  <c:v>0.434</c:v>
                </c:pt>
                <c:pt idx="4">
                  <c:v>0.48499999999999999</c:v>
                </c:pt>
                <c:pt idx="5">
                  <c:v>0.42099999999999999</c:v>
                </c:pt>
                <c:pt idx="6">
                  <c:v>0.44</c:v>
                </c:pt>
              </c:numCache>
            </c:numRef>
          </c:val>
        </c:ser>
        <c:ser>
          <c:idx val="10"/>
          <c:order val="10"/>
          <c:tx>
            <c:strRef>
              <c:f>'3'!$L$5:$L$6</c:f>
              <c:strCache>
                <c:ptCount val="1"/>
                <c:pt idx="0">
                  <c:v>2014</c:v>
                </c:pt>
              </c:strCache>
            </c:strRef>
          </c:tx>
          <c:invertIfNegative val="0"/>
          <c:cat>
            <c:strRef>
              <c:f>'3'!$A$7:$A$13</c:f>
              <c:strCache>
                <c:ptCount val="7"/>
                <c:pt idx="0">
                  <c:v>Bournemouth</c:v>
                </c:pt>
                <c:pt idx="1">
                  <c:v>Dorset</c:v>
                </c:pt>
                <c:pt idx="2">
                  <c:v>Poole</c:v>
                </c:pt>
                <c:pt idx="3">
                  <c:v>Dorset LEP</c:v>
                </c:pt>
                <c:pt idx="4">
                  <c:v>South East</c:v>
                </c:pt>
                <c:pt idx="5">
                  <c:v>South West</c:v>
                </c:pt>
                <c:pt idx="6">
                  <c:v>GB</c:v>
                </c:pt>
              </c:strCache>
            </c:strRef>
          </c:cat>
          <c:val>
            <c:numRef>
              <c:f>'3'!$L$7:$L$13</c:f>
              <c:numCache>
                <c:formatCode>0.0%</c:formatCode>
                <c:ptCount val="7"/>
                <c:pt idx="0">
                  <c:v>0.39900000000000002</c:v>
                </c:pt>
                <c:pt idx="1">
                  <c:v>0.46800000000000003</c:v>
                </c:pt>
                <c:pt idx="2">
                  <c:v>0.45900000000000002</c:v>
                </c:pt>
                <c:pt idx="3">
                  <c:v>0.44900000000000001</c:v>
                </c:pt>
                <c:pt idx="4">
                  <c:v>0.49399999999999999</c:v>
                </c:pt>
                <c:pt idx="5">
                  <c:v>0.44900000000000001</c:v>
                </c:pt>
                <c:pt idx="6">
                  <c:v>0.443</c:v>
                </c:pt>
              </c:numCache>
            </c:numRef>
          </c:val>
        </c:ser>
        <c:ser>
          <c:idx val="11"/>
          <c:order val="11"/>
          <c:tx>
            <c:strRef>
              <c:f>'3'!$M$5:$M$6</c:f>
              <c:strCache>
                <c:ptCount val="1"/>
                <c:pt idx="0">
                  <c:v>2015</c:v>
                </c:pt>
              </c:strCache>
            </c:strRef>
          </c:tx>
          <c:invertIfNegative val="0"/>
          <c:cat>
            <c:strRef>
              <c:f>'3'!$A$7:$A$13</c:f>
              <c:strCache>
                <c:ptCount val="7"/>
                <c:pt idx="0">
                  <c:v>Bournemouth</c:v>
                </c:pt>
                <c:pt idx="1">
                  <c:v>Dorset</c:v>
                </c:pt>
                <c:pt idx="2">
                  <c:v>Poole</c:v>
                </c:pt>
                <c:pt idx="3">
                  <c:v>Dorset LEP</c:v>
                </c:pt>
                <c:pt idx="4">
                  <c:v>South East</c:v>
                </c:pt>
                <c:pt idx="5">
                  <c:v>South West</c:v>
                </c:pt>
                <c:pt idx="6">
                  <c:v>GB</c:v>
                </c:pt>
              </c:strCache>
            </c:strRef>
          </c:cat>
          <c:val>
            <c:numRef>
              <c:f>'3'!$M$7:$M$13</c:f>
              <c:numCache>
                <c:formatCode>0.0%</c:formatCode>
                <c:ptCount val="7"/>
                <c:pt idx="0">
                  <c:v>0.42700000000000005</c:v>
                </c:pt>
                <c:pt idx="1">
                  <c:v>0.42299999999999999</c:v>
                </c:pt>
                <c:pt idx="2">
                  <c:v>0.45500000000000002</c:v>
                </c:pt>
                <c:pt idx="3">
                  <c:v>0.43</c:v>
                </c:pt>
                <c:pt idx="4">
                  <c:v>0.49200000000000005</c:v>
                </c:pt>
                <c:pt idx="5">
                  <c:v>0.44799999999999995</c:v>
                </c:pt>
                <c:pt idx="6">
                  <c:v>0.44400000000000001</c:v>
                </c:pt>
              </c:numCache>
            </c:numRef>
          </c:val>
        </c:ser>
        <c:ser>
          <c:idx val="12"/>
          <c:order val="12"/>
          <c:tx>
            <c:strRef>
              <c:f>'3'!$N$5:$N$6</c:f>
              <c:strCache>
                <c:ptCount val="1"/>
                <c:pt idx="0">
                  <c:v>2016</c:v>
                </c:pt>
              </c:strCache>
            </c:strRef>
          </c:tx>
          <c:invertIfNegative val="0"/>
          <c:cat>
            <c:strRef>
              <c:f>'3'!$A$7:$A$13</c:f>
              <c:strCache>
                <c:ptCount val="7"/>
                <c:pt idx="0">
                  <c:v>Bournemouth</c:v>
                </c:pt>
                <c:pt idx="1">
                  <c:v>Dorset</c:v>
                </c:pt>
                <c:pt idx="2">
                  <c:v>Poole</c:v>
                </c:pt>
                <c:pt idx="3">
                  <c:v>Dorset LEP</c:v>
                </c:pt>
                <c:pt idx="4">
                  <c:v>South East</c:v>
                </c:pt>
                <c:pt idx="5">
                  <c:v>South West</c:v>
                </c:pt>
                <c:pt idx="6">
                  <c:v>GB</c:v>
                </c:pt>
              </c:strCache>
            </c:strRef>
          </c:cat>
          <c:val>
            <c:numRef>
              <c:f>'3'!$N$7:$N$13</c:f>
              <c:numCache>
                <c:formatCode>0.0%</c:formatCode>
                <c:ptCount val="7"/>
                <c:pt idx="0">
                  <c:v>0.436</c:v>
                </c:pt>
                <c:pt idx="1">
                  <c:v>0.46200000000000002</c:v>
                </c:pt>
                <c:pt idx="2">
                  <c:v>0.47199999999999998</c:v>
                </c:pt>
                <c:pt idx="3">
                  <c:v>0.45700000000000002</c:v>
                </c:pt>
                <c:pt idx="4">
                  <c:v>0.497</c:v>
                </c:pt>
                <c:pt idx="5">
                  <c:v>0.45400000000000001</c:v>
                </c:pt>
                <c:pt idx="6">
                  <c:v>0.45300000000000001</c:v>
                </c:pt>
              </c:numCache>
            </c:numRef>
          </c:val>
        </c:ser>
        <c:dLbls>
          <c:showLegendKey val="0"/>
          <c:showVal val="0"/>
          <c:showCatName val="0"/>
          <c:showSerName val="0"/>
          <c:showPercent val="0"/>
          <c:showBubbleSize val="0"/>
        </c:dLbls>
        <c:gapWidth val="150"/>
        <c:axId val="573811464"/>
        <c:axId val="573810680"/>
      </c:barChart>
      <c:catAx>
        <c:axId val="573811464"/>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75" b="0" i="0" u="none" strike="noStrike" baseline="0">
                <a:solidFill>
                  <a:srgbClr val="000000"/>
                </a:solidFill>
                <a:latin typeface="Arial"/>
                <a:ea typeface="Arial"/>
                <a:cs typeface="Arial"/>
              </a:defRPr>
            </a:pPr>
            <a:endParaRPr lang="en-US"/>
          </a:p>
        </c:txPr>
        <c:crossAx val="573810680"/>
        <c:crosses val="autoZero"/>
        <c:auto val="0"/>
        <c:lblAlgn val="ctr"/>
        <c:lblOffset val="100"/>
        <c:tickLblSkip val="1"/>
        <c:tickMarkSkip val="1"/>
        <c:noMultiLvlLbl val="0"/>
      </c:catAx>
      <c:valAx>
        <c:axId val="573810680"/>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US"/>
          </a:p>
        </c:txPr>
        <c:crossAx val="573811464"/>
        <c:crosses val="autoZero"/>
        <c:crossBetween val="between"/>
      </c:valAx>
      <c:spPr>
        <a:noFill/>
        <a:ln w="25400">
          <a:noFill/>
        </a:ln>
      </c:spPr>
    </c:plotArea>
    <c:legend>
      <c:legendPos val="b"/>
      <c:overlay val="0"/>
      <c:spPr>
        <a:noFill/>
        <a:ln w="25400">
          <a:noFill/>
        </a:ln>
      </c:spPr>
      <c:txPr>
        <a:bodyPr/>
        <a:lstStyle/>
        <a:p>
          <a:pPr>
            <a:defRPr sz="62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8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2017.xlsx]4!PivotTable2</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spPr>
          <a:solidFill>
            <a:srgbClr val="660066"/>
          </a:solidFill>
          <a:ln w="12700">
            <a:solidFill>
              <a:srgbClr val="000000"/>
            </a:solidFill>
            <a:prstDash val="solid"/>
          </a:ln>
        </c:spPr>
        <c:marker>
          <c:symbol val="none"/>
        </c:marker>
      </c:pivotFmt>
      <c:pivotFmt>
        <c:idx val="5"/>
        <c:marker>
          <c:symbol val="none"/>
        </c:marker>
      </c:pivotFmt>
      <c:pivotFmt>
        <c:idx val="6"/>
        <c:marker>
          <c:symbol val="none"/>
        </c:marker>
      </c:pivotFmt>
    </c:pivotFmts>
    <c:plotArea>
      <c:layout/>
      <c:barChart>
        <c:barDir val="col"/>
        <c:grouping val="clustered"/>
        <c:varyColors val="0"/>
        <c:ser>
          <c:idx val="0"/>
          <c:order val="0"/>
          <c:tx>
            <c:strRef>
              <c:f>'4'!$B$7:$B$8</c:f>
              <c:strCache>
                <c:ptCount val="1"/>
                <c:pt idx="0">
                  <c:v>2009</c:v>
                </c:pt>
              </c:strCache>
            </c:strRef>
          </c:tx>
          <c:spPr>
            <a:solidFill>
              <a:srgbClr val="9999FF"/>
            </a:solidFill>
            <a:ln w="12700">
              <a:solidFill>
                <a:srgbClr val="000000"/>
              </a:solidFill>
              <a:prstDash val="solid"/>
            </a:ln>
          </c:spPr>
          <c:invertIfNegative val="0"/>
          <c:cat>
            <c:strRef>
              <c:f>'4'!$A$9:$A$15</c:f>
              <c:strCache>
                <c:ptCount val="7"/>
                <c:pt idx="0">
                  <c:v>Bournemouth</c:v>
                </c:pt>
                <c:pt idx="1">
                  <c:v>Dorset</c:v>
                </c:pt>
                <c:pt idx="2">
                  <c:v>Poole</c:v>
                </c:pt>
                <c:pt idx="3">
                  <c:v>Dorset LEP</c:v>
                </c:pt>
                <c:pt idx="4">
                  <c:v>South East</c:v>
                </c:pt>
                <c:pt idx="5">
                  <c:v>South West</c:v>
                </c:pt>
                <c:pt idx="6">
                  <c:v>GB</c:v>
                </c:pt>
              </c:strCache>
            </c:strRef>
          </c:cat>
          <c:val>
            <c:numRef>
              <c:f>'4'!$B$9:$B$15</c:f>
              <c:numCache>
                <c:formatCode>0.0%</c:formatCode>
                <c:ptCount val="7"/>
                <c:pt idx="0">
                  <c:v>0.54500000000000004</c:v>
                </c:pt>
                <c:pt idx="1">
                  <c:v>0.47199999999999998</c:v>
                </c:pt>
                <c:pt idx="2">
                  <c:v>0.51100000000000001</c:v>
                </c:pt>
                <c:pt idx="3">
                  <c:v>0.499</c:v>
                </c:pt>
                <c:pt idx="4">
                  <c:v>0.53300000000000003</c:v>
                </c:pt>
                <c:pt idx="5">
                  <c:v>0.49399999999999999</c:v>
                </c:pt>
                <c:pt idx="6">
                  <c:v>0.52</c:v>
                </c:pt>
              </c:numCache>
            </c:numRef>
          </c:val>
        </c:ser>
        <c:ser>
          <c:idx val="1"/>
          <c:order val="1"/>
          <c:tx>
            <c:strRef>
              <c:f>'4'!$C$7:$C$8</c:f>
              <c:strCache>
                <c:ptCount val="1"/>
                <c:pt idx="0">
                  <c:v>2010</c:v>
                </c:pt>
              </c:strCache>
            </c:strRef>
          </c:tx>
          <c:spPr>
            <a:solidFill>
              <a:srgbClr val="993366"/>
            </a:solidFill>
            <a:ln w="12700">
              <a:solidFill>
                <a:srgbClr val="000000"/>
              </a:solidFill>
              <a:prstDash val="solid"/>
            </a:ln>
          </c:spPr>
          <c:invertIfNegative val="0"/>
          <c:cat>
            <c:strRef>
              <c:f>'4'!$A$9:$A$15</c:f>
              <c:strCache>
                <c:ptCount val="7"/>
                <c:pt idx="0">
                  <c:v>Bournemouth</c:v>
                </c:pt>
                <c:pt idx="1">
                  <c:v>Dorset</c:v>
                </c:pt>
                <c:pt idx="2">
                  <c:v>Poole</c:v>
                </c:pt>
                <c:pt idx="3">
                  <c:v>Dorset LEP</c:v>
                </c:pt>
                <c:pt idx="4">
                  <c:v>South East</c:v>
                </c:pt>
                <c:pt idx="5">
                  <c:v>South West</c:v>
                </c:pt>
                <c:pt idx="6">
                  <c:v>GB</c:v>
                </c:pt>
              </c:strCache>
            </c:strRef>
          </c:cat>
          <c:val>
            <c:numRef>
              <c:f>'4'!$C$9:$C$15</c:f>
              <c:numCache>
                <c:formatCode>0.0%</c:formatCode>
                <c:ptCount val="7"/>
                <c:pt idx="0">
                  <c:v>0.55500000000000005</c:v>
                </c:pt>
                <c:pt idx="1">
                  <c:v>0.46800000000000003</c:v>
                </c:pt>
                <c:pt idx="2">
                  <c:v>0.52300000000000002</c:v>
                </c:pt>
                <c:pt idx="3">
                  <c:v>0.503</c:v>
                </c:pt>
                <c:pt idx="4">
                  <c:v>0.53600000000000003</c:v>
                </c:pt>
                <c:pt idx="5">
                  <c:v>0.504</c:v>
                </c:pt>
                <c:pt idx="6">
                  <c:v>0.52500000000000002</c:v>
                </c:pt>
              </c:numCache>
            </c:numRef>
          </c:val>
        </c:ser>
        <c:ser>
          <c:idx val="2"/>
          <c:order val="2"/>
          <c:tx>
            <c:strRef>
              <c:f>'4'!$D$7:$D$8</c:f>
              <c:strCache>
                <c:ptCount val="1"/>
                <c:pt idx="0">
                  <c:v>2011</c:v>
                </c:pt>
              </c:strCache>
            </c:strRef>
          </c:tx>
          <c:spPr>
            <a:solidFill>
              <a:srgbClr val="FFFFCC"/>
            </a:solidFill>
            <a:ln w="12700">
              <a:solidFill>
                <a:srgbClr val="000000"/>
              </a:solidFill>
              <a:prstDash val="solid"/>
            </a:ln>
          </c:spPr>
          <c:invertIfNegative val="0"/>
          <c:cat>
            <c:strRef>
              <c:f>'4'!$A$9:$A$15</c:f>
              <c:strCache>
                <c:ptCount val="7"/>
                <c:pt idx="0">
                  <c:v>Bournemouth</c:v>
                </c:pt>
                <c:pt idx="1">
                  <c:v>Dorset</c:v>
                </c:pt>
                <c:pt idx="2">
                  <c:v>Poole</c:v>
                </c:pt>
                <c:pt idx="3">
                  <c:v>Dorset LEP</c:v>
                </c:pt>
                <c:pt idx="4">
                  <c:v>South East</c:v>
                </c:pt>
                <c:pt idx="5">
                  <c:v>South West</c:v>
                </c:pt>
                <c:pt idx="6">
                  <c:v>GB</c:v>
                </c:pt>
              </c:strCache>
            </c:strRef>
          </c:cat>
          <c:val>
            <c:numRef>
              <c:f>'4'!$D$9:$D$15</c:f>
              <c:numCache>
                <c:formatCode>0.0%</c:formatCode>
                <c:ptCount val="7"/>
                <c:pt idx="0">
                  <c:v>0.57699999999999996</c:v>
                </c:pt>
                <c:pt idx="1">
                  <c:v>0.47699999999999998</c:v>
                </c:pt>
                <c:pt idx="2">
                  <c:v>0.51200000000000001</c:v>
                </c:pt>
                <c:pt idx="3">
                  <c:v>0.51</c:v>
                </c:pt>
                <c:pt idx="4">
                  <c:v>0.52700000000000002</c:v>
                </c:pt>
                <c:pt idx="5">
                  <c:v>0.50900000000000001</c:v>
                </c:pt>
                <c:pt idx="6">
                  <c:v>0.52500000000000002</c:v>
                </c:pt>
              </c:numCache>
            </c:numRef>
          </c:val>
        </c:ser>
        <c:ser>
          <c:idx val="3"/>
          <c:order val="3"/>
          <c:tx>
            <c:strRef>
              <c:f>'4'!$E$7:$E$8</c:f>
              <c:strCache>
                <c:ptCount val="1"/>
                <c:pt idx="0">
                  <c:v>2012</c:v>
                </c:pt>
              </c:strCache>
            </c:strRef>
          </c:tx>
          <c:spPr>
            <a:solidFill>
              <a:srgbClr val="CCFFFF"/>
            </a:solidFill>
            <a:ln w="12700">
              <a:solidFill>
                <a:srgbClr val="000000"/>
              </a:solidFill>
              <a:prstDash val="solid"/>
            </a:ln>
          </c:spPr>
          <c:invertIfNegative val="0"/>
          <c:cat>
            <c:strRef>
              <c:f>'4'!$A$9:$A$15</c:f>
              <c:strCache>
                <c:ptCount val="7"/>
                <c:pt idx="0">
                  <c:v>Bournemouth</c:v>
                </c:pt>
                <c:pt idx="1">
                  <c:v>Dorset</c:v>
                </c:pt>
                <c:pt idx="2">
                  <c:v>Poole</c:v>
                </c:pt>
                <c:pt idx="3">
                  <c:v>Dorset LEP</c:v>
                </c:pt>
                <c:pt idx="4">
                  <c:v>South East</c:v>
                </c:pt>
                <c:pt idx="5">
                  <c:v>South West</c:v>
                </c:pt>
                <c:pt idx="6">
                  <c:v>GB</c:v>
                </c:pt>
              </c:strCache>
            </c:strRef>
          </c:cat>
          <c:val>
            <c:numRef>
              <c:f>'4'!$E$9:$E$15</c:f>
              <c:numCache>
                <c:formatCode>0.0%</c:formatCode>
                <c:ptCount val="7"/>
                <c:pt idx="0">
                  <c:v>0.5665</c:v>
                </c:pt>
                <c:pt idx="1">
                  <c:v>0.47199999999999998</c:v>
                </c:pt>
                <c:pt idx="2">
                  <c:v>0.52100000000000002</c:v>
                </c:pt>
                <c:pt idx="3">
                  <c:v>0.50800000000000001</c:v>
                </c:pt>
                <c:pt idx="4">
                  <c:v>0.53400000000000003</c:v>
                </c:pt>
                <c:pt idx="5">
                  <c:v>0.50700000000000001</c:v>
                </c:pt>
                <c:pt idx="6">
                  <c:v>0.52700000000000002</c:v>
                </c:pt>
              </c:numCache>
            </c:numRef>
          </c:val>
        </c:ser>
        <c:ser>
          <c:idx val="4"/>
          <c:order val="4"/>
          <c:tx>
            <c:strRef>
              <c:f>'4'!$F$7:$F$8</c:f>
              <c:strCache>
                <c:ptCount val="1"/>
                <c:pt idx="0">
                  <c:v>2013</c:v>
                </c:pt>
              </c:strCache>
            </c:strRef>
          </c:tx>
          <c:spPr>
            <a:solidFill>
              <a:srgbClr val="660066"/>
            </a:solidFill>
            <a:ln w="12700">
              <a:solidFill>
                <a:srgbClr val="000000"/>
              </a:solidFill>
              <a:prstDash val="solid"/>
            </a:ln>
          </c:spPr>
          <c:invertIfNegative val="0"/>
          <c:cat>
            <c:strRef>
              <c:f>'4'!$A$9:$A$15</c:f>
              <c:strCache>
                <c:ptCount val="7"/>
                <c:pt idx="0">
                  <c:v>Bournemouth</c:v>
                </c:pt>
                <c:pt idx="1">
                  <c:v>Dorset</c:v>
                </c:pt>
                <c:pt idx="2">
                  <c:v>Poole</c:v>
                </c:pt>
                <c:pt idx="3">
                  <c:v>Dorset LEP</c:v>
                </c:pt>
                <c:pt idx="4">
                  <c:v>South East</c:v>
                </c:pt>
                <c:pt idx="5">
                  <c:v>South West</c:v>
                </c:pt>
                <c:pt idx="6">
                  <c:v>GB</c:v>
                </c:pt>
              </c:strCache>
            </c:strRef>
          </c:cat>
          <c:val>
            <c:numRef>
              <c:f>'4'!$F$9:$F$15</c:f>
              <c:numCache>
                <c:formatCode>0.0%</c:formatCode>
                <c:ptCount val="7"/>
                <c:pt idx="0">
                  <c:v>0.57099999999999995</c:v>
                </c:pt>
                <c:pt idx="1">
                  <c:v>0.48799999999999999</c:v>
                </c:pt>
                <c:pt idx="2">
                  <c:v>0.53700000000000003</c:v>
                </c:pt>
                <c:pt idx="3">
                  <c:v>0.52200000000000002</c:v>
                </c:pt>
                <c:pt idx="4">
                  <c:v>0.53300000000000003</c:v>
                </c:pt>
                <c:pt idx="5">
                  <c:v>0.51800000000000002</c:v>
                </c:pt>
                <c:pt idx="6">
                  <c:v>0.52900000000000003</c:v>
                </c:pt>
              </c:numCache>
            </c:numRef>
          </c:val>
        </c:ser>
        <c:ser>
          <c:idx val="5"/>
          <c:order val="5"/>
          <c:tx>
            <c:strRef>
              <c:f>'4'!$G$7:$G$8</c:f>
              <c:strCache>
                <c:ptCount val="1"/>
                <c:pt idx="0">
                  <c:v>2014</c:v>
                </c:pt>
              </c:strCache>
            </c:strRef>
          </c:tx>
          <c:invertIfNegative val="0"/>
          <c:cat>
            <c:strRef>
              <c:f>'4'!$A$9:$A$15</c:f>
              <c:strCache>
                <c:ptCount val="7"/>
                <c:pt idx="0">
                  <c:v>Bournemouth</c:v>
                </c:pt>
                <c:pt idx="1">
                  <c:v>Dorset</c:v>
                </c:pt>
                <c:pt idx="2">
                  <c:v>Poole</c:v>
                </c:pt>
                <c:pt idx="3">
                  <c:v>Dorset LEP</c:v>
                </c:pt>
                <c:pt idx="4">
                  <c:v>South East</c:v>
                </c:pt>
                <c:pt idx="5">
                  <c:v>South West</c:v>
                </c:pt>
                <c:pt idx="6">
                  <c:v>GB</c:v>
                </c:pt>
              </c:strCache>
            </c:strRef>
          </c:cat>
          <c:val>
            <c:numRef>
              <c:f>'4'!$G$9:$G$15</c:f>
              <c:numCache>
                <c:formatCode>0.0%</c:formatCode>
                <c:ptCount val="7"/>
                <c:pt idx="0">
                  <c:v>0.57966751127866023</c:v>
                </c:pt>
                <c:pt idx="1">
                  <c:v>0.48899999999999999</c:v>
                </c:pt>
                <c:pt idx="2">
                  <c:v>0.53212643015464245</c:v>
                </c:pt>
                <c:pt idx="3">
                  <c:v>0.52200000000000002</c:v>
                </c:pt>
                <c:pt idx="4">
                  <c:v>0.52738746488975186</c:v>
                </c:pt>
                <c:pt idx="5">
                  <c:v>0.51268578712555768</c:v>
                </c:pt>
                <c:pt idx="6">
                  <c:v>0.52558380904814572</c:v>
                </c:pt>
              </c:numCache>
            </c:numRef>
          </c:val>
        </c:ser>
        <c:ser>
          <c:idx val="6"/>
          <c:order val="6"/>
          <c:tx>
            <c:strRef>
              <c:f>'4'!$H$7:$H$8</c:f>
              <c:strCache>
                <c:ptCount val="1"/>
                <c:pt idx="0">
                  <c:v>2015</c:v>
                </c:pt>
              </c:strCache>
            </c:strRef>
          </c:tx>
          <c:invertIfNegative val="0"/>
          <c:cat>
            <c:strRef>
              <c:f>'4'!$A$9:$A$15</c:f>
              <c:strCache>
                <c:ptCount val="7"/>
                <c:pt idx="0">
                  <c:v>Bournemouth</c:v>
                </c:pt>
                <c:pt idx="1">
                  <c:v>Dorset</c:v>
                </c:pt>
                <c:pt idx="2">
                  <c:v>Poole</c:v>
                </c:pt>
                <c:pt idx="3">
                  <c:v>Dorset LEP</c:v>
                </c:pt>
                <c:pt idx="4">
                  <c:v>South East</c:v>
                </c:pt>
                <c:pt idx="5">
                  <c:v>South West</c:v>
                </c:pt>
                <c:pt idx="6">
                  <c:v>GB</c:v>
                </c:pt>
              </c:strCache>
            </c:strRef>
          </c:cat>
          <c:val>
            <c:numRef>
              <c:f>'4'!$H$9:$H$15</c:f>
              <c:numCache>
                <c:formatCode>0.0%</c:formatCode>
                <c:ptCount val="7"/>
                <c:pt idx="0">
                  <c:v>0.57099999999999995</c:v>
                </c:pt>
                <c:pt idx="1">
                  <c:v>0.48199999999999998</c:v>
                </c:pt>
                <c:pt idx="2">
                  <c:v>0.52400000000000002</c:v>
                </c:pt>
                <c:pt idx="3">
                  <c:v>0.51500000000000001</c:v>
                </c:pt>
                <c:pt idx="4">
                  <c:v>0.53400000000000003</c:v>
                </c:pt>
                <c:pt idx="5">
                  <c:v>0.503</c:v>
                </c:pt>
                <c:pt idx="6">
                  <c:v>0.52300000000000002</c:v>
                </c:pt>
              </c:numCache>
            </c:numRef>
          </c:val>
        </c:ser>
        <c:dLbls>
          <c:showLegendKey val="0"/>
          <c:showVal val="0"/>
          <c:showCatName val="0"/>
          <c:showSerName val="0"/>
          <c:showPercent val="0"/>
          <c:showBubbleSize val="0"/>
        </c:dLbls>
        <c:gapWidth val="150"/>
        <c:axId val="573812248"/>
        <c:axId val="573813424"/>
      </c:barChart>
      <c:catAx>
        <c:axId val="57381224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573813424"/>
        <c:crosses val="autoZero"/>
        <c:auto val="0"/>
        <c:lblAlgn val="ctr"/>
        <c:lblOffset val="100"/>
        <c:tickLblSkip val="1"/>
        <c:tickMarkSkip val="1"/>
        <c:noMultiLvlLbl val="0"/>
      </c:catAx>
      <c:valAx>
        <c:axId val="573813424"/>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n-US"/>
          </a:p>
        </c:txPr>
        <c:crossAx val="573812248"/>
        <c:crosses val="autoZero"/>
        <c:crossBetween val="between"/>
      </c:valAx>
      <c:spPr>
        <a:noFill/>
        <a:ln w="25400">
          <a:noFill/>
        </a:ln>
      </c:spPr>
    </c:plotArea>
    <c:legend>
      <c:legendPos val="b"/>
      <c:overlay val="0"/>
      <c:spPr>
        <a:noFill/>
        <a:ln w="25400">
          <a:noFill/>
        </a:ln>
      </c:spPr>
      <c:txPr>
        <a:bodyPr/>
        <a:lstStyle/>
        <a:p>
          <a:pPr>
            <a:defRPr sz="60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2017.xlsx]5!PivotTable4</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spPr>
          <a:solidFill>
            <a:srgbClr val="660066"/>
          </a:solidFill>
          <a:ln w="12700">
            <a:solidFill>
              <a:srgbClr val="000000"/>
            </a:solidFill>
            <a:prstDash val="solid"/>
          </a:ln>
        </c:spPr>
        <c:marker>
          <c:symbol val="none"/>
        </c:marker>
      </c:pivotFmt>
      <c:pivotFmt>
        <c:idx val="5"/>
        <c:marker>
          <c:symbol val="none"/>
        </c:marker>
      </c:pivotFmt>
      <c:pivotFmt>
        <c:idx val="6"/>
        <c:marker>
          <c:symbol val="none"/>
        </c:marker>
      </c:pivotFmt>
    </c:pivotFmts>
    <c:plotArea>
      <c:layout/>
      <c:barChart>
        <c:barDir val="col"/>
        <c:grouping val="clustered"/>
        <c:varyColors val="0"/>
        <c:ser>
          <c:idx val="0"/>
          <c:order val="0"/>
          <c:tx>
            <c:strRef>
              <c:f>'5'!$B$5:$B$6</c:f>
              <c:strCache>
                <c:ptCount val="1"/>
                <c:pt idx="0">
                  <c:v>2009</c:v>
                </c:pt>
              </c:strCache>
            </c:strRef>
          </c:tx>
          <c:spPr>
            <a:solidFill>
              <a:srgbClr val="9999FF"/>
            </a:solidFill>
            <a:ln w="12700">
              <a:solidFill>
                <a:srgbClr val="000000"/>
              </a:solidFill>
              <a:prstDash val="solid"/>
            </a:ln>
          </c:spPr>
          <c:invertIfNegative val="0"/>
          <c:cat>
            <c:strRef>
              <c:f>'5'!$A$7:$A$13</c:f>
              <c:strCache>
                <c:ptCount val="7"/>
                <c:pt idx="0">
                  <c:v>Bournemouth</c:v>
                </c:pt>
                <c:pt idx="1">
                  <c:v>Dorset</c:v>
                </c:pt>
                <c:pt idx="2">
                  <c:v>Poole</c:v>
                </c:pt>
                <c:pt idx="3">
                  <c:v>Dorset LEP</c:v>
                </c:pt>
                <c:pt idx="4">
                  <c:v>South East</c:v>
                </c:pt>
                <c:pt idx="5">
                  <c:v>South West</c:v>
                </c:pt>
                <c:pt idx="6">
                  <c:v>GB</c:v>
                </c:pt>
              </c:strCache>
            </c:strRef>
          </c:cat>
          <c:val>
            <c:numRef>
              <c:f>'5'!$B$7:$B$13</c:f>
              <c:numCache>
                <c:formatCode>0.0%</c:formatCode>
                <c:ptCount val="7"/>
                <c:pt idx="0">
                  <c:v>1.7999999999999999E-2</c:v>
                </c:pt>
                <c:pt idx="1">
                  <c:v>5.3999999999999999E-2</c:v>
                </c:pt>
                <c:pt idx="2">
                  <c:v>5.7000000000000002E-2</c:v>
                </c:pt>
                <c:pt idx="3">
                  <c:v>4.5999999999999999E-2</c:v>
                </c:pt>
                <c:pt idx="4">
                  <c:v>5.1999999999999998E-2</c:v>
                </c:pt>
                <c:pt idx="5">
                  <c:v>5.1999999999999998E-2</c:v>
                </c:pt>
                <c:pt idx="6">
                  <c:v>2.7E-2</c:v>
                </c:pt>
              </c:numCache>
            </c:numRef>
          </c:val>
        </c:ser>
        <c:ser>
          <c:idx val="1"/>
          <c:order val="1"/>
          <c:tx>
            <c:strRef>
              <c:f>'5'!$C$5:$C$6</c:f>
              <c:strCache>
                <c:ptCount val="1"/>
                <c:pt idx="0">
                  <c:v>2010</c:v>
                </c:pt>
              </c:strCache>
            </c:strRef>
          </c:tx>
          <c:spPr>
            <a:solidFill>
              <a:srgbClr val="993366"/>
            </a:solidFill>
            <a:ln w="12700">
              <a:solidFill>
                <a:srgbClr val="000000"/>
              </a:solidFill>
              <a:prstDash val="solid"/>
            </a:ln>
          </c:spPr>
          <c:invertIfNegative val="0"/>
          <c:cat>
            <c:strRef>
              <c:f>'5'!$A$7:$A$13</c:f>
              <c:strCache>
                <c:ptCount val="7"/>
                <c:pt idx="0">
                  <c:v>Bournemouth</c:v>
                </c:pt>
                <c:pt idx="1">
                  <c:v>Dorset</c:v>
                </c:pt>
                <c:pt idx="2">
                  <c:v>Poole</c:v>
                </c:pt>
                <c:pt idx="3">
                  <c:v>Dorset LEP</c:v>
                </c:pt>
                <c:pt idx="4">
                  <c:v>South East</c:v>
                </c:pt>
                <c:pt idx="5">
                  <c:v>South West</c:v>
                </c:pt>
                <c:pt idx="6">
                  <c:v>GB</c:v>
                </c:pt>
              </c:strCache>
            </c:strRef>
          </c:cat>
          <c:val>
            <c:numRef>
              <c:f>'5'!$C$7:$C$13</c:f>
              <c:numCache>
                <c:formatCode>0.0%</c:formatCode>
                <c:ptCount val="7"/>
                <c:pt idx="0">
                  <c:v>1.6E-2</c:v>
                </c:pt>
                <c:pt idx="1">
                  <c:v>4.4999999999999998E-2</c:v>
                </c:pt>
                <c:pt idx="2">
                  <c:v>5.3999999999999999E-2</c:v>
                </c:pt>
                <c:pt idx="3">
                  <c:v>0.04</c:v>
                </c:pt>
                <c:pt idx="4">
                  <c:v>5.1999999999999998E-2</c:v>
                </c:pt>
                <c:pt idx="5">
                  <c:v>4.9000000000000002E-2</c:v>
                </c:pt>
                <c:pt idx="6">
                  <c:v>2.5999999999999999E-2</c:v>
                </c:pt>
              </c:numCache>
            </c:numRef>
          </c:val>
        </c:ser>
        <c:ser>
          <c:idx val="2"/>
          <c:order val="2"/>
          <c:tx>
            <c:strRef>
              <c:f>'5'!$D$5:$D$6</c:f>
              <c:strCache>
                <c:ptCount val="1"/>
                <c:pt idx="0">
                  <c:v>2011</c:v>
                </c:pt>
              </c:strCache>
            </c:strRef>
          </c:tx>
          <c:spPr>
            <a:solidFill>
              <a:srgbClr val="FFFFCC"/>
            </a:solidFill>
            <a:ln w="12700">
              <a:solidFill>
                <a:srgbClr val="000000"/>
              </a:solidFill>
              <a:prstDash val="solid"/>
            </a:ln>
          </c:spPr>
          <c:invertIfNegative val="0"/>
          <c:cat>
            <c:strRef>
              <c:f>'5'!$A$7:$A$13</c:f>
              <c:strCache>
                <c:ptCount val="7"/>
                <c:pt idx="0">
                  <c:v>Bournemouth</c:v>
                </c:pt>
                <c:pt idx="1">
                  <c:v>Dorset</c:v>
                </c:pt>
                <c:pt idx="2">
                  <c:v>Poole</c:v>
                </c:pt>
                <c:pt idx="3">
                  <c:v>Dorset LEP</c:v>
                </c:pt>
                <c:pt idx="4">
                  <c:v>South East</c:v>
                </c:pt>
                <c:pt idx="5">
                  <c:v>South West</c:v>
                </c:pt>
                <c:pt idx="6">
                  <c:v>GB</c:v>
                </c:pt>
              </c:strCache>
            </c:strRef>
          </c:cat>
          <c:val>
            <c:numRef>
              <c:f>'5'!$D$7:$D$13</c:f>
              <c:numCache>
                <c:formatCode>0.0%</c:formatCode>
                <c:ptCount val="7"/>
                <c:pt idx="0">
                  <c:v>1.7999999999999999E-2</c:v>
                </c:pt>
                <c:pt idx="1">
                  <c:v>6.0999999999999999E-2</c:v>
                </c:pt>
                <c:pt idx="2">
                  <c:v>6.8000000000000005E-2</c:v>
                </c:pt>
                <c:pt idx="3">
                  <c:v>5.1999999999999998E-2</c:v>
                </c:pt>
                <c:pt idx="4">
                  <c:v>0.05</c:v>
                </c:pt>
                <c:pt idx="5">
                  <c:v>5.7000000000000002E-2</c:v>
                </c:pt>
                <c:pt idx="6">
                  <c:v>2.5999999999999999E-2</c:v>
                </c:pt>
              </c:numCache>
            </c:numRef>
          </c:val>
        </c:ser>
        <c:ser>
          <c:idx val="3"/>
          <c:order val="3"/>
          <c:tx>
            <c:strRef>
              <c:f>'5'!$E$5:$E$6</c:f>
              <c:strCache>
                <c:ptCount val="1"/>
                <c:pt idx="0">
                  <c:v>2012</c:v>
                </c:pt>
              </c:strCache>
            </c:strRef>
          </c:tx>
          <c:spPr>
            <a:solidFill>
              <a:srgbClr val="CCFFFF"/>
            </a:solidFill>
            <a:ln w="12700">
              <a:solidFill>
                <a:srgbClr val="000000"/>
              </a:solidFill>
              <a:prstDash val="solid"/>
            </a:ln>
          </c:spPr>
          <c:invertIfNegative val="0"/>
          <c:cat>
            <c:strRef>
              <c:f>'5'!$A$7:$A$13</c:f>
              <c:strCache>
                <c:ptCount val="7"/>
                <c:pt idx="0">
                  <c:v>Bournemouth</c:v>
                </c:pt>
                <c:pt idx="1">
                  <c:v>Dorset</c:v>
                </c:pt>
                <c:pt idx="2">
                  <c:v>Poole</c:v>
                </c:pt>
                <c:pt idx="3">
                  <c:v>Dorset LEP</c:v>
                </c:pt>
                <c:pt idx="4">
                  <c:v>South East</c:v>
                </c:pt>
                <c:pt idx="5">
                  <c:v>South West</c:v>
                </c:pt>
                <c:pt idx="6">
                  <c:v>GB</c:v>
                </c:pt>
              </c:strCache>
            </c:strRef>
          </c:cat>
          <c:val>
            <c:numRef>
              <c:f>'5'!$E$7:$E$13</c:f>
              <c:numCache>
                <c:formatCode>0.0%</c:formatCode>
                <c:ptCount val="7"/>
                <c:pt idx="0">
                  <c:v>1.7000000000000001E-2</c:v>
                </c:pt>
                <c:pt idx="1">
                  <c:v>5.6000000000000001E-2</c:v>
                </c:pt>
                <c:pt idx="2">
                  <c:v>6.0999999999999999E-2</c:v>
                </c:pt>
                <c:pt idx="3">
                  <c:v>4.7E-2</c:v>
                </c:pt>
                <c:pt idx="4">
                  <c:v>4.8000000000000001E-2</c:v>
                </c:pt>
                <c:pt idx="5">
                  <c:v>5.5E-2</c:v>
                </c:pt>
                <c:pt idx="6">
                  <c:v>2.5999999999999999E-2</c:v>
                </c:pt>
              </c:numCache>
            </c:numRef>
          </c:val>
        </c:ser>
        <c:ser>
          <c:idx val="4"/>
          <c:order val="4"/>
          <c:tx>
            <c:strRef>
              <c:f>'5'!$F$5:$F$6</c:f>
              <c:strCache>
                <c:ptCount val="1"/>
                <c:pt idx="0">
                  <c:v>2013</c:v>
                </c:pt>
              </c:strCache>
            </c:strRef>
          </c:tx>
          <c:spPr>
            <a:solidFill>
              <a:srgbClr val="660066"/>
            </a:solidFill>
            <a:ln w="12700">
              <a:solidFill>
                <a:srgbClr val="000000"/>
              </a:solidFill>
              <a:prstDash val="solid"/>
            </a:ln>
          </c:spPr>
          <c:invertIfNegative val="0"/>
          <c:cat>
            <c:strRef>
              <c:f>'5'!$A$7:$A$13</c:f>
              <c:strCache>
                <c:ptCount val="7"/>
                <c:pt idx="0">
                  <c:v>Bournemouth</c:v>
                </c:pt>
                <c:pt idx="1">
                  <c:v>Dorset</c:v>
                </c:pt>
                <c:pt idx="2">
                  <c:v>Poole</c:v>
                </c:pt>
                <c:pt idx="3">
                  <c:v>Dorset LEP</c:v>
                </c:pt>
                <c:pt idx="4">
                  <c:v>South East</c:v>
                </c:pt>
                <c:pt idx="5">
                  <c:v>South West</c:v>
                </c:pt>
                <c:pt idx="6">
                  <c:v>GB</c:v>
                </c:pt>
              </c:strCache>
            </c:strRef>
          </c:cat>
          <c:val>
            <c:numRef>
              <c:f>'5'!$F$7:$F$13</c:f>
              <c:numCache>
                <c:formatCode>0.0%</c:formatCode>
                <c:ptCount val="7"/>
                <c:pt idx="0">
                  <c:v>1.2999999999999999E-2</c:v>
                </c:pt>
                <c:pt idx="1">
                  <c:v>4.7E-2</c:v>
                </c:pt>
                <c:pt idx="2">
                  <c:v>5.7000000000000002E-2</c:v>
                </c:pt>
                <c:pt idx="3">
                  <c:v>4.1000000000000002E-2</c:v>
                </c:pt>
                <c:pt idx="4">
                  <c:v>2.5999999999999999E-2</c:v>
                </c:pt>
                <c:pt idx="5">
                  <c:v>4.1000000000000002E-2</c:v>
                </c:pt>
                <c:pt idx="6">
                  <c:v>2.5999999999999999E-2</c:v>
                </c:pt>
              </c:numCache>
            </c:numRef>
          </c:val>
        </c:ser>
        <c:ser>
          <c:idx val="5"/>
          <c:order val="5"/>
          <c:tx>
            <c:strRef>
              <c:f>'5'!$G$5:$G$6</c:f>
              <c:strCache>
                <c:ptCount val="1"/>
                <c:pt idx="0">
                  <c:v>2014</c:v>
                </c:pt>
              </c:strCache>
            </c:strRef>
          </c:tx>
          <c:invertIfNegative val="0"/>
          <c:cat>
            <c:strRef>
              <c:f>'5'!$A$7:$A$13</c:f>
              <c:strCache>
                <c:ptCount val="7"/>
                <c:pt idx="0">
                  <c:v>Bournemouth</c:v>
                </c:pt>
                <c:pt idx="1">
                  <c:v>Dorset</c:v>
                </c:pt>
                <c:pt idx="2">
                  <c:v>Poole</c:v>
                </c:pt>
                <c:pt idx="3">
                  <c:v>Dorset LEP</c:v>
                </c:pt>
                <c:pt idx="4">
                  <c:v>South East</c:v>
                </c:pt>
                <c:pt idx="5">
                  <c:v>South West</c:v>
                </c:pt>
                <c:pt idx="6">
                  <c:v>GB</c:v>
                </c:pt>
              </c:strCache>
            </c:strRef>
          </c:cat>
          <c:val>
            <c:numRef>
              <c:f>'5'!$G$7:$G$13</c:f>
              <c:numCache>
                <c:formatCode>0.0%</c:formatCode>
                <c:ptCount val="7"/>
                <c:pt idx="0">
                  <c:v>1.0999999999999999E-2</c:v>
                </c:pt>
                <c:pt idx="1">
                  <c:v>4.1000000000000002E-2</c:v>
                </c:pt>
                <c:pt idx="2">
                  <c:v>5.1999999999999998E-2</c:v>
                </c:pt>
                <c:pt idx="3">
                  <c:v>3.5999999999999997E-2</c:v>
                </c:pt>
                <c:pt idx="4">
                  <c:v>2.4E-2</c:v>
                </c:pt>
                <c:pt idx="5">
                  <c:v>3.6999999999999998E-2</c:v>
                </c:pt>
                <c:pt idx="6">
                  <c:v>2.5000000000000001E-2</c:v>
                </c:pt>
              </c:numCache>
            </c:numRef>
          </c:val>
        </c:ser>
        <c:ser>
          <c:idx val="6"/>
          <c:order val="6"/>
          <c:tx>
            <c:strRef>
              <c:f>'5'!$H$5:$H$6</c:f>
              <c:strCache>
                <c:ptCount val="1"/>
                <c:pt idx="0">
                  <c:v>2015</c:v>
                </c:pt>
              </c:strCache>
            </c:strRef>
          </c:tx>
          <c:invertIfNegative val="0"/>
          <c:cat>
            <c:strRef>
              <c:f>'5'!$A$7:$A$13</c:f>
              <c:strCache>
                <c:ptCount val="7"/>
                <c:pt idx="0">
                  <c:v>Bournemouth</c:v>
                </c:pt>
                <c:pt idx="1">
                  <c:v>Dorset</c:v>
                </c:pt>
                <c:pt idx="2">
                  <c:v>Poole</c:v>
                </c:pt>
                <c:pt idx="3">
                  <c:v>Dorset LEP</c:v>
                </c:pt>
                <c:pt idx="4">
                  <c:v>South East</c:v>
                </c:pt>
                <c:pt idx="5">
                  <c:v>South West</c:v>
                </c:pt>
                <c:pt idx="6">
                  <c:v>GB</c:v>
                </c:pt>
              </c:strCache>
            </c:strRef>
          </c:cat>
          <c:val>
            <c:numRef>
              <c:f>'5'!$H$7:$H$13</c:f>
              <c:numCache>
                <c:formatCode>0.0%</c:formatCode>
                <c:ptCount val="7"/>
                <c:pt idx="0">
                  <c:v>1.0999999999999999E-2</c:v>
                </c:pt>
                <c:pt idx="1">
                  <c:v>4.3999999999999997E-2</c:v>
                </c:pt>
                <c:pt idx="2">
                  <c:v>5.2999999999999999E-2</c:v>
                </c:pt>
                <c:pt idx="3">
                  <c:v>3.7999999999999999E-2</c:v>
                </c:pt>
                <c:pt idx="4">
                  <c:v>2.4E-2</c:v>
                </c:pt>
                <c:pt idx="5">
                  <c:v>3.6999999999999998E-2</c:v>
                </c:pt>
                <c:pt idx="6">
                  <c:v>2.5000000000000001E-2</c:v>
                </c:pt>
              </c:numCache>
            </c:numRef>
          </c:val>
        </c:ser>
        <c:dLbls>
          <c:showLegendKey val="0"/>
          <c:showVal val="0"/>
          <c:showCatName val="0"/>
          <c:showSerName val="0"/>
          <c:showPercent val="0"/>
          <c:showBubbleSize val="0"/>
        </c:dLbls>
        <c:gapWidth val="150"/>
        <c:axId val="573809504"/>
        <c:axId val="573812640"/>
      </c:barChart>
      <c:catAx>
        <c:axId val="573809504"/>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950" b="0" i="0" u="none" strike="noStrike" baseline="0">
                <a:solidFill>
                  <a:srgbClr val="000000"/>
                </a:solidFill>
                <a:latin typeface="Arial"/>
                <a:ea typeface="Arial"/>
                <a:cs typeface="Arial"/>
              </a:defRPr>
            </a:pPr>
            <a:endParaRPr lang="en-US"/>
          </a:p>
        </c:txPr>
        <c:crossAx val="573812640"/>
        <c:crosses val="autoZero"/>
        <c:auto val="0"/>
        <c:lblAlgn val="ctr"/>
        <c:lblOffset val="100"/>
        <c:tickLblSkip val="1"/>
        <c:tickMarkSkip val="1"/>
        <c:noMultiLvlLbl val="0"/>
      </c:catAx>
      <c:valAx>
        <c:axId val="573812640"/>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573809504"/>
        <c:crosses val="autoZero"/>
        <c:crossBetween val="between"/>
      </c:valAx>
      <c:spPr>
        <a:noFill/>
        <a:ln w="25400">
          <a:noFill/>
        </a:ln>
      </c:spPr>
    </c:plotArea>
    <c:legend>
      <c:legendPos val="b"/>
      <c:overlay val="0"/>
      <c:spPr>
        <a:noFill/>
        <a:ln w="25400">
          <a:noFill/>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9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2017.xlsx]6!PivotTable1</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spPr>
          <a:solidFill>
            <a:srgbClr val="660066"/>
          </a:solidFill>
          <a:ln w="12700">
            <a:solidFill>
              <a:srgbClr val="000000"/>
            </a:solidFill>
            <a:prstDash val="solid"/>
          </a:ln>
        </c:spPr>
        <c:marker>
          <c:symbol val="none"/>
        </c:marker>
      </c:pivotFmt>
      <c:pivotFmt>
        <c:idx val="5"/>
        <c:marker>
          <c:symbol val="none"/>
        </c:marker>
      </c:pivotFmt>
      <c:pivotFmt>
        <c:idx val="6"/>
        <c:marker>
          <c:symbol val="none"/>
        </c:marker>
      </c:pivotFmt>
    </c:pivotFmts>
    <c:plotArea>
      <c:layout/>
      <c:barChart>
        <c:barDir val="col"/>
        <c:grouping val="clustered"/>
        <c:varyColors val="0"/>
        <c:ser>
          <c:idx val="0"/>
          <c:order val="0"/>
          <c:tx>
            <c:strRef>
              <c:f>'6'!$B$5:$B$6</c:f>
              <c:strCache>
                <c:ptCount val="1"/>
                <c:pt idx="0">
                  <c:v>2009</c:v>
                </c:pt>
              </c:strCache>
            </c:strRef>
          </c:tx>
          <c:spPr>
            <a:solidFill>
              <a:srgbClr val="9999FF"/>
            </a:solidFill>
            <a:ln w="12700">
              <a:solidFill>
                <a:srgbClr val="000000"/>
              </a:solidFill>
              <a:prstDash val="solid"/>
            </a:ln>
          </c:spPr>
          <c:invertIfNegative val="0"/>
          <c:cat>
            <c:strRef>
              <c:f>'6'!$A$7:$A$13</c:f>
              <c:strCache>
                <c:ptCount val="7"/>
                <c:pt idx="0">
                  <c:v>Bournemouth</c:v>
                </c:pt>
                <c:pt idx="1">
                  <c:v>Dorset</c:v>
                </c:pt>
                <c:pt idx="2">
                  <c:v>Poole</c:v>
                </c:pt>
                <c:pt idx="3">
                  <c:v>Dorset LEP</c:v>
                </c:pt>
                <c:pt idx="4">
                  <c:v>South East</c:v>
                </c:pt>
                <c:pt idx="5">
                  <c:v>South West</c:v>
                </c:pt>
                <c:pt idx="6">
                  <c:v>GB</c:v>
                </c:pt>
              </c:strCache>
            </c:strRef>
          </c:cat>
          <c:val>
            <c:numRef>
              <c:f>'6'!$B$7:$B$13</c:f>
              <c:numCache>
                <c:formatCode>0.0%</c:formatCode>
                <c:ptCount val="7"/>
                <c:pt idx="0">
                  <c:v>2.5000000000000001E-2</c:v>
                </c:pt>
                <c:pt idx="1">
                  <c:v>2.5000000000000001E-2</c:v>
                </c:pt>
                <c:pt idx="2">
                  <c:v>3.1E-2</c:v>
                </c:pt>
                <c:pt idx="3">
                  <c:v>2.7E-2</c:v>
                </c:pt>
                <c:pt idx="4">
                  <c:v>4.7E-2</c:v>
                </c:pt>
                <c:pt idx="5">
                  <c:v>2.7E-2</c:v>
                </c:pt>
                <c:pt idx="6">
                  <c:v>3.7999999999999999E-2</c:v>
                </c:pt>
              </c:numCache>
            </c:numRef>
          </c:val>
        </c:ser>
        <c:ser>
          <c:idx val="1"/>
          <c:order val="1"/>
          <c:tx>
            <c:strRef>
              <c:f>'6'!$C$5:$C$6</c:f>
              <c:strCache>
                <c:ptCount val="1"/>
                <c:pt idx="0">
                  <c:v>2010</c:v>
                </c:pt>
              </c:strCache>
            </c:strRef>
          </c:tx>
          <c:spPr>
            <a:solidFill>
              <a:srgbClr val="993366"/>
            </a:solidFill>
            <a:ln w="12700">
              <a:solidFill>
                <a:srgbClr val="000000"/>
              </a:solidFill>
              <a:prstDash val="solid"/>
            </a:ln>
          </c:spPr>
          <c:invertIfNegative val="0"/>
          <c:cat>
            <c:strRef>
              <c:f>'6'!$A$7:$A$13</c:f>
              <c:strCache>
                <c:ptCount val="7"/>
                <c:pt idx="0">
                  <c:v>Bournemouth</c:v>
                </c:pt>
                <c:pt idx="1">
                  <c:v>Dorset</c:v>
                </c:pt>
                <c:pt idx="2">
                  <c:v>Poole</c:v>
                </c:pt>
                <c:pt idx="3">
                  <c:v>Dorset LEP</c:v>
                </c:pt>
                <c:pt idx="4">
                  <c:v>South East</c:v>
                </c:pt>
                <c:pt idx="5">
                  <c:v>South West</c:v>
                </c:pt>
                <c:pt idx="6">
                  <c:v>GB</c:v>
                </c:pt>
              </c:strCache>
            </c:strRef>
          </c:cat>
          <c:val>
            <c:numRef>
              <c:f>'6'!$C$7:$C$13</c:f>
              <c:numCache>
                <c:formatCode>0.0%</c:formatCode>
                <c:ptCount val="7"/>
                <c:pt idx="0">
                  <c:v>2.8000000000000001E-2</c:v>
                </c:pt>
                <c:pt idx="1">
                  <c:v>2.7E-2</c:v>
                </c:pt>
                <c:pt idx="2">
                  <c:v>2.5999999999999999E-2</c:v>
                </c:pt>
                <c:pt idx="3">
                  <c:v>2.7E-2</c:v>
                </c:pt>
                <c:pt idx="4">
                  <c:v>4.7E-2</c:v>
                </c:pt>
                <c:pt idx="5">
                  <c:v>2.8000000000000001E-2</c:v>
                </c:pt>
                <c:pt idx="6">
                  <c:v>3.7999999999999999E-2</c:v>
                </c:pt>
              </c:numCache>
            </c:numRef>
          </c:val>
        </c:ser>
        <c:ser>
          <c:idx val="2"/>
          <c:order val="2"/>
          <c:tx>
            <c:strRef>
              <c:f>'6'!$D$5:$D$6</c:f>
              <c:strCache>
                <c:ptCount val="1"/>
                <c:pt idx="0">
                  <c:v>2011</c:v>
                </c:pt>
              </c:strCache>
            </c:strRef>
          </c:tx>
          <c:spPr>
            <a:solidFill>
              <a:srgbClr val="FFFFCC"/>
            </a:solidFill>
            <a:ln w="12700">
              <a:solidFill>
                <a:srgbClr val="000000"/>
              </a:solidFill>
              <a:prstDash val="solid"/>
            </a:ln>
          </c:spPr>
          <c:invertIfNegative val="0"/>
          <c:cat>
            <c:strRef>
              <c:f>'6'!$A$7:$A$13</c:f>
              <c:strCache>
                <c:ptCount val="7"/>
                <c:pt idx="0">
                  <c:v>Bournemouth</c:v>
                </c:pt>
                <c:pt idx="1">
                  <c:v>Dorset</c:v>
                </c:pt>
                <c:pt idx="2">
                  <c:v>Poole</c:v>
                </c:pt>
                <c:pt idx="3">
                  <c:v>Dorset LEP</c:v>
                </c:pt>
                <c:pt idx="4">
                  <c:v>South East</c:v>
                </c:pt>
                <c:pt idx="5">
                  <c:v>South West</c:v>
                </c:pt>
                <c:pt idx="6">
                  <c:v>GB</c:v>
                </c:pt>
              </c:strCache>
            </c:strRef>
          </c:cat>
          <c:val>
            <c:numRef>
              <c:f>'6'!$D$7:$D$13</c:f>
              <c:numCache>
                <c:formatCode>0.0%</c:formatCode>
                <c:ptCount val="7"/>
                <c:pt idx="0">
                  <c:v>3.3000000000000002E-2</c:v>
                </c:pt>
                <c:pt idx="1">
                  <c:v>2.5999999999999999E-2</c:v>
                </c:pt>
                <c:pt idx="2">
                  <c:v>2.7E-2</c:v>
                </c:pt>
                <c:pt idx="3">
                  <c:v>2.8000000000000001E-2</c:v>
                </c:pt>
                <c:pt idx="4">
                  <c:v>4.9000000000000002E-2</c:v>
                </c:pt>
                <c:pt idx="5">
                  <c:v>2.8000000000000001E-2</c:v>
                </c:pt>
                <c:pt idx="6">
                  <c:v>3.9E-2</c:v>
                </c:pt>
              </c:numCache>
            </c:numRef>
          </c:val>
        </c:ser>
        <c:ser>
          <c:idx val="3"/>
          <c:order val="3"/>
          <c:tx>
            <c:strRef>
              <c:f>'6'!$E$5:$E$6</c:f>
              <c:strCache>
                <c:ptCount val="1"/>
                <c:pt idx="0">
                  <c:v>2012</c:v>
                </c:pt>
              </c:strCache>
            </c:strRef>
          </c:tx>
          <c:spPr>
            <a:solidFill>
              <a:srgbClr val="CCFFFF"/>
            </a:solidFill>
            <a:ln w="12700">
              <a:solidFill>
                <a:srgbClr val="000000"/>
              </a:solidFill>
              <a:prstDash val="solid"/>
            </a:ln>
          </c:spPr>
          <c:invertIfNegative val="0"/>
          <c:cat>
            <c:strRef>
              <c:f>'6'!$A$7:$A$13</c:f>
              <c:strCache>
                <c:ptCount val="7"/>
                <c:pt idx="0">
                  <c:v>Bournemouth</c:v>
                </c:pt>
                <c:pt idx="1">
                  <c:v>Dorset</c:v>
                </c:pt>
                <c:pt idx="2">
                  <c:v>Poole</c:v>
                </c:pt>
                <c:pt idx="3">
                  <c:v>Dorset LEP</c:v>
                </c:pt>
                <c:pt idx="4">
                  <c:v>South East</c:v>
                </c:pt>
                <c:pt idx="5">
                  <c:v>South West</c:v>
                </c:pt>
                <c:pt idx="6">
                  <c:v>GB</c:v>
                </c:pt>
              </c:strCache>
            </c:strRef>
          </c:cat>
          <c:val>
            <c:numRef>
              <c:f>'6'!$E$7:$E$13</c:f>
              <c:numCache>
                <c:formatCode>0.0%</c:formatCode>
                <c:ptCount val="7"/>
                <c:pt idx="0">
                  <c:v>3.2000000000000001E-2</c:v>
                </c:pt>
                <c:pt idx="1">
                  <c:v>2.5000000000000001E-2</c:v>
                </c:pt>
                <c:pt idx="2">
                  <c:v>2.7E-2</c:v>
                </c:pt>
                <c:pt idx="3">
                  <c:v>2.7E-2</c:v>
                </c:pt>
                <c:pt idx="4">
                  <c:v>5.0999999999999997E-2</c:v>
                </c:pt>
                <c:pt idx="5">
                  <c:v>2.9000000000000001E-2</c:v>
                </c:pt>
                <c:pt idx="6">
                  <c:v>0.04</c:v>
                </c:pt>
              </c:numCache>
            </c:numRef>
          </c:val>
        </c:ser>
        <c:ser>
          <c:idx val="4"/>
          <c:order val="4"/>
          <c:tx>
            <c:strRef>
              <c:f>'6'!$F$5:$F$6</c:f>
              <c:strCache>
                <c:ptCount val="1"/>
                <c:pt idx="0">
                  <c:v>2013</c:v>
                </c:pt>
              </c:strCache>
            </c:strRef>
          </c:tx>
          <c:spPr>
            <a:solidFill>
              <a:srgbClr val="660066"/>
            </a:solidFill>
            <a:ln w="12700">
              <a:solidFill>
                <a:srgbClr val="000000"/>
              </a:solidFill>
              <a:prstDash val="solid"/>
            </a:ln>
          </c:spPr>
          <c:invertIfNegative val="0"/>
          <c:cat>
            <c:strRef>
              <c:f>'6'!$A$7:$A$13</c:f>
              <c:strCache>
                <c:ptCount val="7"/>
                <c:pt idx="0">
                  <c:v>Bournemouth</c:v>
                </c:pt>
                <c:pt idx="1">
                  <c:v>Dorset</c:v>
                </c:pt>
                <c:pt idx="2">
                  <c:v>Poole</c:v>
                </c:pt>
                <c:pt idx="3">
                  <c:v>Dorset LEP</c:v>
                </c:pt>
                <c:pt idx="4">
                  <c:v>South East</c:v>
                </c:pt>
                <c:pt idx="5">
                  <c:v>South West</c:v>
                </c:pt>
                <c:pt idx="6">
                  <c:v>GB</c:v>
                </c:pt>
              </c:strCache>
            </c:strRef>
          </c:cat>
          <c:val>
            <c:numRef>
              <c:f>'6'!$F$7:$F$13</c:f>
              <c:numCache>
                <c:formatCode>0.0%</c:formatCode>
                <c:ptCount val="7"/>
                <c:pt idx="0">
                  <c:v>3.1E-2</c:v>
                </c:pt>
                <c:pt idx="1">
                  <c:v>2.4E-2</c:v>
                </c:pt>
                <c:pt idx="2">
                  <c:v>3.4000000000000002E-2</c:v>
                </c:pt>
                <c:pt idx="3">
                  <c:v>2.8000000000000001E-2</c:v>
                </c:pt>
                <c:pt idx="4">
                  <c:v>5.2999999999999999E-2</c:v>
                </c:pt>
                <c:pt idx="5">
                  <c:v>2.7E-2</c:v>
                </c:pt>
                <c:pt idx="6">
                  <c:v>4.1000000000000002E-2</c:v>
                </c:pt>
              </c:numCache>
            </c:numRef>
          </c:val>
        </c:ser>
        <c:ser>
          <c:idx val="5"/>
          <c:order val="5"/>
          <c:tx>
            <c:strRef>
              <c:f>'6'!$G$5:$G$6</c:f>
              <c:strCache>
                <c:ptCount val="1"/>
                <c:pt idx="0">
                  <c:v>2014</c:v>
                </c:pt>
              </c:strCache>
            </c:strRef>
          </c:tx>
          <c:invertIfNegative val="0"/>
          <c:cat>
            <c:strRef>
              <c:f>'6'!$A$7:$A$13</c:f>
              <c:strCache>
                <c:ptCount val="7"/>
                <c:pt idx="0">
                  <c:v>Bournemouth</c:v>
                </c:pt>
                <c:pt idx="1">
                  <c:v>Dorset</c:v>
                </c:pt>
                <c:pt idx="2">
                  <c:v>Poole</c:v>
                </c:pt>
                <c:pt idx="3">
                  <c:v>Dorset LEP</c:v>
                </c:pt>
                <c:pt idx="4">
                  <c:v>South East</c:v>
                </c:pt>
                <c:pt idx="5">
                  <c:v>South West</c:v>
                </c:pt>
                <c:pt idx="6">
                  <c:v>GB</c:v>
                </c:pt>
              </c:strCache>
            </c:strRef>
          </c:cat>
          <c:val>
            <c:numRef>
              <c:f>'6'!$G$7:$G$13</c:f>
              <c:numCache>
                <c:formatCode>0.0%</c:formatCode>
                <c:ptCount val="7"/>
                <c:pt idx="0">
                  <c:v>3.2705024411346643E-2</c:v>
                </c:pt>
                <c:pt idx="1">
                  <c:v>2.504018776828432E-2</c:v>
                </c:pt>
                <c:pt idx="2">
                  <c:v>3.6283968174655033E-2</c:v>
                </c:pt>
                <c:pt idx="3">
                  <c:v>2.9762808070891458E-2</c:v>
                </c:pt>
                <c:pt idx="4">
                  <c:v>5.1919283468187562E-2</c:v>
                </c:pt>
                <c:pt idx="5">
                  <c:v>3.0003824091778201E-2</c:v>
                </c:pt>
                <c:pt idx="6">
                  <c:v>4.2057792730972716E-2</c:v>
                </c:pt>
              </c:numCache>
            </c:numRef>
          </c:val>
        </c:ser>
        <c:ser>
          <c:idx val="6"/>
          <c:order val="6"/>
          <c:tx>
            <c:strRef>
              <c:f>'6'!$H$5:$H$6</c:f>
              <c:strCache>
                <c:ptCount val="1"/>
                <c:pt idx="0">
                  <c:v>2015</c:v>
                </c:pt>
              </c:strCache>
            </c:strRef>
          </c:tx>
          <c:invertIfNegative val="0"/>
          <c:cat>
            <c:strRef>
              <c:f>'6'!$A$7:$A$13</c:f>
              <c:strCache>
                <c:ptCount val="7"/>
                <c:pt idx="0">
                  <c:v>Bournemouth</c:v>
                </c:pt>
                <c:pt idx="1">
                  <c:v>Dorset</c:v>
                </c:pt>
                <c:pt idx="2">
                  <c:v>Poole</c:v>
                </c:pt>
                <c:pt idx="3">
                  <c:v>Dorset LEP</c:v>
                </c:pt>
                <c:pt idx="4">
                  <c:v>South East</c:v>
                </c:pt>
                <c:pt idx="5">
                  <c:v>South West</c:v>
                </c:pt>
                <c:pt idx="6">
                  <c:v>GB</c:v>
                </c:pt>
              </c:strCache>
            </c:strRef>
          </c:cat>
          <c:val>
            <c:numRef>
              <c:f>'6'!$H$7:$H$13</c:f>
              <c:numCache>
                <c:formatCode>0.0%</c:formatCode>
                <c:ptCount val="7"/>
                <c:pt idx="0">
                  <c:v>3.2000000000000001E-2</c:v>
                </c:pt>
                <c:pt idx="1">
                  <c:v>2.5000000000000001E-2</c:v>
                </c:pt>
                <c:pt idx="2">
                  <c:v>2.7E-2</c:v>
                </c:pt>
                <c:pt idx="3">
                  <c:v>2.7E-2</c:v>
                </c:pt>
                <c:pt idx="4">
                  <c:v>5.3999999999999999E-2</c:v>
                </c:pt>
                <c:pt idx="5">
                  <c:v>2.8000000000000001E-2</c:v>
                </c:pt>
                <c:pt idx="6">
                  <c:v>4.2999999999999997E-2</c:v>
                </c:pt>
              </c:numCache>
            </c:numRef>
          </c:val>
        </c:ser>
        <c:dLbls>
          <c:showLegendKey val="0"/>
          <c:showVal val="0"/>
          <c:showCatName val="0"/>
          <c:showSerName val="0"/>
          <c:showPercent val="0"/>
          <c:showBubbleSize val="0"/>
        </c:dLbls>
        <c:gapWidth val="150"/>
        <c:axId val="573811856"/>
        <c:axId val="573813032"/>
      </c:barChart>
      <c:catAx>
        <c:axId val="573811856"/>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950" b="0" i="0" u="none" strike="noStrike" baseline="0">
                <a:solidFill>
                  <a:srgbClr val="000000"/>
                </a:solidFill>
                <a:latin typeface="Arial"/>
                <a:ea typeface="Arial"/>
                <a:cs typeface="Arial"/>
              </a:defRPr>
            </a:pPr>
            <a:endParaRPr lang="en-US"/>
          </a:p>
        </c:txPr>
        <c:crossAx val="573813032"/>
        <c:crosses val="autoZero"/>
        <c:auto val="0"/>
        <c:lblAlgn val="ctr"/>
        <c:lblOffset val="100"/>
        <c:tickLblSkip val="1"/>
        <c:tickMarkSkip val="1"/>
        <c:noMultiLvlLbl val="0"/>
      </c:catAx>
      <c:valAx>
        <c:axId val="573813032"/>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573811856"/>
        <c:crosses val="autoZero"/>
        <c:crossBetween val="between"/>
      </c:valAx>
      <c:spPr>
        <a:noFill/>
        <a:ln w="25400">
          <a:noFill/>
        </a:ln>
      </c:spPr>
    </c:plotArea>
    <c:legend>
      <c:legendPos val="b"/>
      <c:overlay val="0"/>
      <c:spPr>
        <a:noFill/>
        <a:ln w="25400">
          <a:noFill/>
        </a:ln>
      </c:spPr>
      <c:txPr>
        <a:bodyPr/>
        <a:lstStyle/>
        <a:p>
          <a:pPr>
            <a:defRPr sz="71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9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2017.xlsx]7!PivotTable5</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spPr>
          <a:solidFill>
            <a:srgbClr val="660066"/>
          </a:solidFill>
          <a:ln w="12700">
            <a:solidFill>
              <a:srgbClr val="000000"/>
            </a:solidFill>
            <a:prstDash val="solid"/>
          </a:ln>
        </c:spPr>
        <c:marker>
          <c:symbol val="none"/>
        </c:marker>
      </c:pivotFmt>
      <c:pivotFmt>
        <c:idx val="5"/>
        <c:marker>
          <c:symbol val="none"/>
        </c:marker>
      </c:pivotFmt>
      <c:pivotFmt>
        <c:idx val="6"/>
        <c:marker>
          <c:symbol val="none"/>
        </c:marker>
      </c:pivotFmt>
    </c:pivotFmts>
    <c:plotArea>
      <c:layout/>
      <c:barChart>
        <c:barDir val="col"/>
        <c:grouping val="clustered"/>
        <c:varyColors val="0"/>
        <c:ser>
          <c:idx val="0"/>
          <c:order val="0"/>
          <c:tx>
            <c:strRef>
              <c:f>'7'!$B$5:$B$6</c:f>
              <c:strCache>
                <c:ptCount val="1"/>
                <c:pt idx="0">
                  <c:v>2009</c:v>
                </c:pt>
              </c:strCache>
            </c:strRef>
          </c:tx>
          <c:spPr>
            <a:solidFill>
              <a:srgbClr val="9999FF"/>
            </a:solidFill>
            <a:ln w="12700">
              <a:solidFill>
                <a:srgbClr val="000000"/>
              </a:solidFill>
              <a:prstDash val="solid"/>
            </a:ln>
          </c:spPr>
          <c:invertIfNegative val="0"/>
          <c:cat>
            <c:strRef>
              <c:f>'7'!$A$7:$A$13</c:f>
              <c:strCache>
                <c:ptCount val="7"/>
                <c:pt idx="0">
                  <c:v>Bournemouth</c:v>
                </c:pt>
                <c:pt idx="1">
                  <c:v>Dorset</c:v>
                </c:pt>
                <c:pt idx="2">
                  <c:v>Poole</c:v>
                </c:pt>
                <c:pt idx="3">
                  <c:v>Dorset LEP</c:v>
                </c:pt>
                <c:pt idx="4">
                  <c:v>South East</c:v>
                </c:pt>
                <c:pt idx="5">
                  <c:v>South West</c:v>
                </c:pt>
                <c:pt idx="6">
                  <c:v>Great Britain</c:v>
                </c:pt>
              </c:strCache>
            </c:strRef>
          </c:cat>
          <c:val>
            <c:numRef>
              <c:f>'7'!$B$7:$B$13</c:f>
              <c:numCache>
                <c:formatCode>0.0%</c:formatCode>
                <c:ptCount val="7"/>
                <c:pt idx="0">
                  <c:v>2.5000000000000001E-2</c:v>
                </c:pt>
                <c:pt idx="1">
                  <c:v>2.3E-2</c:v>
                </c:pt>
                <c:pt idx="2">
                  <c:v>1.4999999999999999E-2</c:v>
                </c:pt>
                <c:pt idx="3">
                  <c:v>2.1999999999999999E-2</c:v>
                </c:pt>
                <c:pt idx="4">
                  <c:v>0.02</c:v>
                </c:pt>
                <c:pt idx="5">
                  <c:v>2.1999999999999999E-2</c:v>
                </c:pt>
                <c:pt idx="6">
                  <c:v>2.1000000000000001E-2</c:v>
                </c:pt>
              </c:numCache>
            </c:numRef>
          </c:val>
        </c:ser>
        <c:ser>
          <c:idx val="1"/>
          <c:order val="1"/>
          <c:tx>
            <c:strRef>
              <c:f>'7'!$C$5:$C$6</c:f>
              <c:strCache>
                <c:ptCount val="1"/>
                <c:pt idx="0">
                  <c:v>2010</c:v>
                </c:pt>
              </c:strCache>
            </c:strRef>
          </c:tx>
          <c:spPr>
            <a:solidFill>
              <a:srgbClr val="993366"/>
            </a:solidFill>
            <a:ln w="12700">
              <a:solidFill>
                <a:srgbClr val="000000"/>
              </a:solidFill>
              <a:prstDash val="solid"/>
            </a:ln>
          </c:spPr>
          <c:invertIfNegative val="0"/>
          <c:cat>
            <c:strRef>
              <c:f>'7'!$A$7:$A$13</c:f>
              <c:strCache>
                <c:ptCount val="7"/>
                <c:pt idx="0">
                  <c:v>Bournemouth</c:v>
                </c:pt>
                <c:pt idx="1">
                  <c:v>Dorset</c:v>
                </c:pt>
                <c:pt idx="2">
                  <c:v>Poole</c:v>
                </c:pt>
                <c:pt idx="3">
                  <c:v>Dorset LEP</c:v>
                </c:pt>
                <c:pt idx="4">
                  <c:v>South East</c:v>
                </c:pt>
                <c:pt idx="5">
                  <c:v>South West</c:v>
                </c:pt>
                <c:pt idx="6">
                  <c:v>Great Britain</c:v>
                </c:pt>
              </c:strCache>
            </c:strRef>
          </c:cat>
          <c:val>
            <c:numRef>
              <c:f>'7'!$C$7:$C$13</c:f>
              <c:numCache>
                <c:formatCode>0.0%</c:formatCode>
                <c:ptCount val="7"/>
                <c:pt idx="0">
                  <c:v>2.9000000000000001E-2</c:v>
                </c:pt>
                <c:pt idx="1">
                  <c:v>2.8000000000000001E-2</c:v>
                </c:pt>
                <c:pt idx="2">
                  <c:v>2.3E-2</c:v>
                </c:pt>
                <c:pt idx="3">
                  <c:v>2.7E-2</c:v>
                </c:pt>
                <c:pt idx="4">
                  <c:v>2.4E-2</c:v>
                </c:pt>
                <c:pt idx="5">
                  <c:v>2.7E-2</c:v>
                </c:pt>
                <c:pt idx="6">
                  <c:v>2.4E-2</c:v>
                </c:pt>
              </c:numCache>
            </c:numRef>
          </c:val>
        </c:ser>
        <c:ser>
          <c:idx val="2"/>
          <c:order val="2"/>
          <c:tx>
            <c:strRef>
              <c:f>'7'!$D$5:$D$6</c:f>
              <c:strCache>
                <c:ptCount val="1"/>
                <c:pt idx="0">
                  <c:v>2011</c:v>
                </c:pt>
              </c:strCache>
            </c:strRef>
          </c:tx>
          <c:spPr>
            <a:solidFill>
              <a:srgbClr val="FFFFCC"/>
            </a:solidFill>
            <a:ln w="12700">
              <a:solidFill>
                <a:srgbClr val="000000"/>
              </a:solidFill>
              <a:prstDash val="solid"/>
            </a:ln>
          </c:spPr>
          <c:invertIfNegative val="0"/>
          <c:cat>
            <c:strRef>
              <c:f>'7'!$A$7:$A$13</c:f>
              <c:strCache>
                <c:ptCount val="7"/>
                <c:pt idx="0">
                  <c:v>Bournemouth</c:v>
                </c:pt>
                <c:pt idx="1">
                  <c:v>Dorset</c:v>
                </c:pt>
                <c:pt idx="2">
                  <c:v>Poole</c:v>
                </c:pt>
                <c:pt idx="3">
                  <c:v>Dorset LEP</c:v>
                </c:pt>
                <c:pt idx="4">
                  <c:v>South East</c:v>
                </c:pt>
                <c:pt idx="5">
                  <c:v>South West</c:v>
                </c:pt>
                <c:pt idx="6">
                  <c:v>Great Britain</c:v>
                </c:pt>
              </c:strCache>
            </c:strRef>
          </c:cat>
          <c:val>
            <c:numRef>
              <c:f>'7'!$D$7:$D$13</c:f>
              <c:numCache>
                <c:formatCode>0.0%</c:formatCode>
                <c:ptCount val="7"/>
                <c:pt idx="0">
                  <c:v>0.04</c:v>
                </c:pt>
                <c:pt idx="1">
                  <c:v>3.5999999999999997E-2</c:v>
                </c:pt>
                <c:pt idx="2">
                  <c:v>0.03</c:v>
                </c:pt>
                <c:pt idx="3">
                  <c:v>3.5999999999999997E-2</c:v>
                </c:pt>
                <c:pt idx="4">
                  <c:v>2.5000000000000001E-2</c:v>
                </c:pt>
                <c:pt idx="5">
                  <c:v>3.1E-2</c:v>
                </c:pt>
                <c:pt idx="6">
                  <c:v>2.5000000000000001E-2</c:v>
                </c:pt>
              </c:numCache>
            </c:numRef>
          </c:val>
        </c:ser>
        <c:ser>
          <c:idx val="3"/>
          <c:order val="3"/>
          <c:tx>
            <c:strRef>
              <c:f>'7'!$E$5:$E$6</c:f>
              <c:strCache>
                <c:ptCount val="1"/>
                <c:pt idx="0">
                  <c:v>2012</c:v>
                </c:pt>
              </c:strCache>
            </c:strRef>
          </c:tx>
          <c:spPr>
            <a:solidFill>
              <a:srgbClr val="CCFFFF"/>
            </a:solidFill>
            <a:ln w="12700">
              <a:solidFill>
                <a:srgbClr val="000000"/>
              </a:solidFill>
              <a:prstDash val="solid"/>
            </a:ln>
          </c:spPr>
          <c:invertIfNegative val="0"/>
          <c:cat>
            <c:strRef>
              <c:f>'7'!$A$7:$A$13</c:f>
              <c:strCache>
                <c:ptCount val="7"/>
                <c:pt idx="0">
                  <c:v>Bournemouth</c:v>
                </c:pt>
                <c:pt idx="1">
                  <c:v>Dorset</c:v>
                </c:pt>
                <c:pt idx="2">
                  <c:v>Poole</c:v>
                </c:pt>
                <c:pt idx="3">
                  <c:v>Dorset LEP</c:v>
                </c:pt>
                <c:pt idx="4">
                  <c:v>South East</c:v>
                </c:pt>
                <c:pt idx="5">
                  <c:v>South West</c:v>
                </c:pt>
                <c:pt idx="6">
                  <c:v>Great Britain</c:v>
                </c:pt>
              </c:strCache>
            </c:strRef>
          </c:cat>
          <c:val>
            <c:numRef>
              <c:f>'7'!$E$7:$E$13</c:f>
              <c:numCache>
                <c:formatCode>0.0%</c:formatCode>
                <c:ptCount val="7"/>
                <c:pt idx="0">
                  <c:v>3.9E-2</c:v>
                </c:pt>
                <c:pt idx="1">
                  <c:v>3.5999999999999997E-2</c:v>
                </c:pt>
                <c:pt idx="2">
                  <c:v>3.1E-2</c:v>
                </c:pt>
                <c:pt idx="3">
                  <c:v>3.5000000000000003E-2</c:v>
                </c:pt>
                <c:pt idx="4">
                  <c:v>2.8000000000000001E-2</c:v>
                </c:pt>
                <c:pt idx="5">
                  <c:v>3.1E-2</c:v>
                </c:pt>
                <c:pt idx="6">
                  <c:v>2.5999999999999999E-2</c:v>
                </c:pt>
              </c:numCache>
            </c:numRef>
          </c:val>
        </c:ser>
        <c:ser>
          <c:idx val="4"/>
          <c:order val="4"/>
          <c:tx>
            <c:strRef>
              <c:f>'7'!$F$5:$F$6</c:f>
              <c:strCache>
                <c:ptCount val="1"/>
                <c:pt idx="0">
                  <c:v>2013</c:v>
                </c:pt>
              </c:strCache>
            </c:strRef>
          </c:tx>
          <c:spPr>
            <a:solidFill>
              <a:srgbClr val="660066"/>
            </a:solidFill>
            <a:ln w="12700">
              <a:solidFill>
                <a:srgbClr val="000000"/>
              </a:solidFill>
              <a:prstDash val="solid"/>
            </a:ln>
          </c:spPr>
          <c:invertIfNegative val="0"/>
          <c:cat>
            <c:strRef>
              <c:f>'7'!$A$7:$A$13</c:f>
              <c:strCache>
                <c:ptCount val="7"/>
                <c:pt idx="0">
                  <c:v>Bournemouth</c:v>
                </c:pt>
                <c:pt idx="1">
                  <c:v>Dorset</c:v>
                </c:pt>
                <c:pt idx="2">
                  <c:v>Poole</c:v>
                </c:pt>
                <c:pt idx="3">
                  <c:v>Dorset LEP</c:v>
                </c:pt>
                <c:pt idx="4">
                  <c:v>South East</c:v>
                </c:pt>
                <c:pt idx="5">
                  <c:v>South West</c:v>
                </c:pt>
                <c:pt idx="6">
                  <c:v>Great Britain</c:v>
                </c:pt>
              </c:strCache>
            </c:strRef>
          </c:cat>
          <c:val>
            <c:numRef>
              <c:f>'7'!$F$7:$F$13</c:f>
              <c:numCache>
                <c:formatCode>0.0%</c:formatCode>
                <c:ptCount val="7"/>
                <c:pt idx="0">
                  <c:v>3.4000000000000002E-2</c:v>
                </c:pt>
                <c:pt idx="1">
                  <c:v>0.04</c:v>
                </c:pt>
                <c:pt idx="2">
                  <c:v>3.2000000000000001E-2</c:v>
                </c:pt>
                <c:pt idx="3">
                  <c:v>3.5999999999999997E-2</c:v>
                </c:pt>
                <c:pt idx="4">
                  <c:v>2.7E-2</c:v>
                </c:pt>
                <c:pt idx="5">
                  <c:v>3.1E-2</c:v>
                </c:pt>
                <c:pt idx="6">
                  <c:v>2.5999999999999999E-2</c:v>
                </c:pt>
              </c:numCache>
            </c:numRef>
          </c:val>
        </c:ser>
        <c:ser>
          <c:idx val="5"/>
          <c:order val="5"/>
          <c:tx>
            <c:strRef>
              <c:f>'7'!$G$5:$G$6</c:f>
              <c:strCache>
                <c:ptCount val="1"/>
                <c:pt idx="0">
                  <c:v>2014</c:v>
                </c:pt>
              </c:strCache>
            </c:strRef>
          </c:tx>
          <c:invertIfNegative val="0"/>
          <c:cat>
            <c:strRef>
              <c:f>'7'!$A$7:$A$13</c:f>
              <c:strCache>
                <c:ptCount val="7"/>
                <c:pt idx="0">
                  <c:v>Bournemouth</c:v>
                </c:pt>
                <c:pt idx="1">
                  <c:v>Dorset</c:v>
                </c:pt>
                <c:pt idx="2">
                  <c:v>Poole</c:v>
                </c:pt>
                <c:pt idx="3">
                  <c:v>Dorset LEP</c:v>
                </c:pt>
                <c:pt idx="4">
                  <c:v>South East</c:v>
                </c:pt>
                <c:pt idx="5">
                  <c:v>South West</c:v>
                </c:pt>
                <c:pt idx="6">
                  <c:v>Great Britain</c:v>
                </c:pt>
              </c:strCache>
            </c:strRef>
          </c:cat>
          <c:val>
            <c:numRef>
              <c:f>'7'!$G$7:$G$13</c:f>
              <c:numCache>
                <c:formatCode>0.0%</c:formatCode>
                <c:ptCount val="7"/>
                <c:pt idx="0">
                  <c:v>4.1134664112230393E-2</c:v>
                </c:pt>
                <c:pt idx="1">
                  <c:v>4.2627110861282798E-2</c:v>
                </c:pt>
                <c:pt idx="2">
                  <c:v>3.8000794352410605E-2</c:v>
                </c:pt>
                <c:pt idx="3">
                  <c:v>4.110792762159253E-2</c:v>
                </c:pt>
                <c:pt idx="4">
                  <c:v>2.5445958045028628E-2</c:v>
                </c:pt>
                <c:pt idx="5">
                  <c:v>3.4078606330996387E-2</c:v>
                </c:pt>
                <c:pt idx="6">
                  <c:v>2.5955961378015466E-2</c:v>
                </c:pt>
              </c:numCache>
            </c:numRef>
          </c:val>
        </c:ser>
        <c:ser>
          <c:idx val="6"/>
          <c:order val="6"/>
          <c:tx>
            <c:strRef>
              <c:f>'7'!$H$5:$H$6</c:f>
              <c:strCache>
                <c:ptCount val="1"/>
                <c:pt idx="0">
                  <c:v>2015</c:v>
                </c:pt>
              </c:strCache>
            </c:strRef>
          </c:tx>
          <c:invertIfNegative val="0"/>
          <c:cat>
            <c:strRef>
              <c:f>'7'!$A$7:$A$13</c:f>
              <c:strCache>
                <c:ptCount val="7"/>
                <c:pt idx="0">
                  <c:v>Bournemouth</c:v>
                </c:pt>
                <c:pt idx="1">
                  <c:v>Dorset</c:v>
                </c:pt>
                <c:pt idx="2">
                  <c:v>Poole</c:v>
                </c:pt>
                <c:pt idx="3">
                  <c:v>Dorset LEP</c:v>
                </c:pt>
                <c:pt idx="4">
                  <c:v>South East</c:v>
                </c:pt>
                <c:pt idx="5">
                  <c:v>South West</c:v>
                </c:pt>
                <c:pt idx="6">
                  <c:v>Great Britain</c:v>
                </c:pt>
              </c:strCache>
            </c:strRef>
          </c:cat>
          <c:val>
            <c:numRef>
              <c:f>'7'!$H$7:$H$13</c:f>
              <c:numCache>
                <c:formatCode>0.0%</c:formatCode>
                <c:ptCount val="7"/>
                <c:pt idx="0">
                  <c:v>3.3000000000000002E-2</c:v>
                </c:pt>
                <c:pt idx="1">
                  <c:v>0.04</c:v>
                </c:pt>
                <c:pt idx="2">
                  <c:v>3.9E-2</c:v>
                </c:pt>
                <c:pt idx="3">
                  <c:v>3.7999999999999999E-2</c:v>
                </c:pt>
                <c:pt idx="4">
                  <c:v>2.7E-2</c:v>
                </c:pt>
                <c:pt idx="5">
                  <c:v>3.3000000000000002E-2</c:v>
                </c:pt>
                <c:pt idx="6">
                  <c:v>2.5000000000000001E-2</c:v>
                </c:pt>
              </c:numCache>
            </c:numRef>
          </c:val>
        </c:ser>
        <c:dLbls>
          <c:showLegendKey val="0"/>
          <c:showVal val="0"/>
          <c:showCatName val="0"/>
          <c:showSerName val="0"/>
          <c:showPercent val="0"/>
          <c:showBubbleSize val="0"/>
        </c:dLbls>
        <c:gapWidth val="150"/>
        <c:axId val="573810288"/>
        <c:axId val="573815384"/>
      </c:barChart>
      <c:catAx>
        <c:axId val="57381028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950" b="0" i="0" u="none" strike="noStrike" baseline="0">
                <a:solidFill>
                  <a:srgbClr val="000000"/>
                </a:solidFill>
                <a:latin typeface="Arial"/>
                <a:ea typeface="Arial"/>
                <a:cs typeface="Arial"/>
              </a:defRPr>
            </a:pPr>
            <a:endParaRPr lang="en-US"/>
          </a:p>
        </c:txPr>
        <c:crossAx val="573815384"/>
        <c:crosses val="autoZero"/>
        <c:auto val="0"/>
        <c:lblAlgn val="ctr"/>
        <c:lblOffset val="100"/>
        <c:tickLblSkip val="1"/>
        <c:tickMarkSkip val="1"/>
        <c:noMultiLvlLbl val="0"/>
      </c:catAx>
      <c:valAx>
        <c:axId val="573815384"/>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573810288"/>
        <c:crosses val="autoZero"/>
        <c:crossBetween val="between"/>
      </c:valAx>
      <c:spPr>
        <a:noFill/>
        <a:ln w="25400">
          <a:noFill/>
        </a:ln>
      </c:spPr>
    </c:plotArea>
    <c:legend>
      <c:legendPos val="b"/>
      <c:overlay val="0"/>
      <c:spPr>
        <a:noFill/>
        <a:ln w="25400">
          <a:noFill/>
        </a:ln>
      </c:spPr>
      <c:txPr>
        <a:bodyPr/>
        <a:lstStyle/>
        <a:p>
          <a:pPr>
            <a:defRPr sz="71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9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2017.xlsx]8!PivotTable1</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marker>
          <c:symbol val="none"/>
        </c:marker>
      </c:pivotFmt>
      <c:pivotFmt>
        <c:idx val="5"/>
        <c:marker>
          <c:symbol val="none"/>
        </c:marker>
      </c:pivotFmt>
      <c:pivotFmt>
        <c:idx val="6"/>
        <c:marker>
          <c:symbol val="none"/>
        </c:marker>
      </c:pivotFmt>
    </c:pivotFmts>
    <c:plotArea>
      <c:layout/>
      <c:barChart>
        <c:barDir val="col"/>
        <c:grouping val="clustered"/>
        <c:varyColors val="0"/>
        <c:ser>
          <c:idx val="0"/>
          <c:order val="0"/>
          <c:tx>
            <c:strRef>
              <c:f>'8'!$B$7:$B$8</c:f>
              <c:strCache>
                <c:ptCount val="1"/>
                <c:pt idx="0">
                  <c:v>2009</c:v>
                </c:pt>
              </c:strCache>
            </c:strRef>
          </c:tx>
          <c:spPr>
            <a:solidFill>
              <a:srgbClr val="9999FF"/>
            </a:solidFill>
            <a:ln w="12700">
              <a:solidFill>
                <a:srgbClr val="000000"/>
              </a:solidFill>
              <a:prstDash val="solid"/>
            </a:ln>
          </c:spPr>
          <c:invertIfNegative val="0"/>
          <c:cat>
            <c:strRef>
              <c:f>'8'!$A$9:$A$15</c:f>
              <c:strCache>
                <c:ptCount val="7"/>
                <c:pt idx="0">
                  <c:v>Bournemouth</c:v>
                </c:pt>
                <c:pt idx="1">
                  <c:v>Dorset</c:v>
                </c:pt>
                <c:pt idx="2">
                  <c:v>Poole</c:v>
                </c:pt>
                <c:pt idx="3">
                  <c:v>Dorset LEP</c:v>
                </c:pt>
                <c:pt idx="4">
                  <c:v>South East</c:v>
                </c:pt>
                <c:pt idx="5">
                  <c:v>South West</c:v>
                </c:pt>
                <c:pt idx="6">
                  <c:v>GB</c:v>
                </c:pt>
              </c:strCache>
            </c:strRef>
          </c:cat>
          <c:val>
            <c:numRef>
              <c:f>'8'!$B$9:$B$15</c:f>
              <c:numCache>
                <c:formatCode>0.0%</c:formatCode>
                <c:ptCount val="7"/>
                <c:pt idx="0">
                  <c:v>-2.1999999999999999E-2</c:v>
                </c:pt>
                <c:pt idx="1">
                  <c:v>-1E-3</c:v>
                </c:pt>
                <c:pt idx="2">
                  <c:v>1E-3</c:v>
                </c:pt>
                <c:pt idx="3">
                  <c:v>-5.0000000000000001E-3</c:v>
                </c:pt>
                <c:pt idx="4">
                  <c:v>7.0000000000000001E-3</c:v>
                </c:pt>
                <c:pt idx="5">
                  <c:v>0</c:v>
                </c:pt>
                <c:pt idx="6">
                  <c:v>7.0000000000000001E-3</c:v>
                </c:pt>
              </c:numCache>
            </c:numRef>
          </c:val>
        </c:ser>
        <c:ser>
          <c:idx val="1"/>
          <c:order val="1"/>
          <c:tx>
            <c:strRef>
              <c:f>'8'!$C$7:$C$8</c:f>
              <c:strCache>
                <c:ptCount val="1"/>
                <c:pt idx="0">
                  <c:v>2010</c:v>
                </c:pt>
              </c:strCache>
            </c:strRef>
          </c:tx>
          <c:spPr>
            <a:solidFill>
              <a:srgbClr val="993366"/>
            </a:solidFill>
            <a:ln w="12700">
              <a:solidFill>
                <a:srgbClr val="000000"/>
              </a:solidFill>
              <a:prstDash val="solid"/>
            </a:ln>
          </c:spPr>
          <c:invertIfNegative val="0"/>
          <c:cat>
            <c:strRef>
              <c:f>'8'!$A$9:$A$15</c:f>
              <c:strCache>
                <c:ptCount val="7"/>
                <c:pt idx="0">
                  <c:v>Bournemouth</c:v>
                </c:pt>
                <c:pt idx="1">
                  <c:v>Dorset</c:v>
                </c:pt>
                <c:pt idx="2">
                  <c:v>Poole</c:v>
                </c:pt>
                <c:pt idx="3">
                  <c:v>Dorset LEP</c:v>
                </c:pt>
                <c:pt idx="4">
                  <c:v>South East</c:v>
                </c:pt>
                <c:pt idx="5">
                  <c:v>South West</c:v>
                </c:pt>
                <c:pt idx="6">
                  <c:v>GB</c:v>
                </c:pt>
              </c:strCache>
            </c:strRef>
          </c:cat>
          <c:val>
            <c:numRef>
              <c:f>'8'!$C$9:$C$15</c:f>
              <c:numCache>
                <c:formatCode>0.0%</c:formatCode>
                <c:ptCount val="7"/>
                <c:pt idx="0">
                  <c:v>1E-3</c:v>
                </c:pt>
                <c:pt idx="1">
                  <c:v>4.0000000000000001E-3</c:v>
                </c:pt>
                <c:pt idx="2">
                  <c:v>-1.0999999999999999E-2</c:v>
                </c:pt>
                <c:pt idx="3">
                  <c:v>0</c:v>
                </c:pt>
                <c:pt idx="4">
                  <c:v>5.0000000000000001E-3</c:v>
                </c:pt>
                <c:pt idx="5">
                  <c:v>-1E-3</c:v>
                </c:pt>
                <c:pt idx="6">
                  <c:v>4.0000000000000001E-3</c:v>
                </c:pt>
              </c:numCache>
            </c:numRef>
          </c:val>
        </c:ser>
        <c:ser>
          <c:idx val="2"/>
          <c:order val="2"/>
          <c:tx>
            <c:strRef>
              <c:f>'8'!$D$7:$D$8</c:f>
              <c:strCache>
                <c:ptCount val="1"/>
                <c:pt idx="0">
                  <c:v>2011</c:v>
                </c:pt>
              </c:strCache>
            </c:strRef>
          </c:tx>
          <c:spPr>
            <a:solidFill>
              <a:srgbClr val="FFFFCC"/>
            </a:solidFill>
            <a:ln w="12700">
              <a:solidFill>
                <a:srgbClr val="000000"/>
              </a:solidFill>
              <a:prstDash val="solid"/>
            </a:ln>
          </c:spPr>
          <c:invertIfNegative val="0"/>
          <c:cat>
            <c:strRef>
              <c:f>'8'!$A$9:$A$15</c:f>
              <c:strCache>
                <c:ptCount val="7"/>
                <c:pt idx="0">
                  <c:v>Bournemouth</c:v>
                </c:pt>
                <c:pt idx="1">
                  <c:v>Dorset</c:v>
                </c:pt>
                <c:pt idx="2">
                  <c:v>Poole</c:v>
                </c:pt>
                <c:pt idx="3">
                  <c:v>Dorset LEP</c:v>
                </c:pt>
                <c:pt idx="4">
                  <c:v>South East</c:v>
                </c:pt>
                <c:pt idx="5">
                  <c:v>South West</c:v>
                </c:pt>
                <c:pt idx="6">
                  <c:v>GB</c:v>
                </c:pt>
              </c:strCache>
            </c:strRef>
          </c:cat>
          <c:val>
            <c:numRef>
              <c:f>'8'!$D$9:$D$15</c:f>
              <c:numCache>
                <c:formatCode>0.0%</c:formatCode>
                <c:ptCount val="7"/>
                <c:pt idx="0">
                  <c:v>-1.7999999999999999E-2</c:v>
                </c:pt>
                <c:pt idx="1">
                  <c:v>-1.4E-2</c:v>
                </c:pt>
                <c:pt idx="2">
                  <c:v>-4.0000000000000001E-3</c:v>
                </c:pt>
                <c:pt idx="3">
                  <c:v>-1.2999999999999999E-2</c:v>
                </c:pt>
                <c:pt idx="4">
                  <c:v>2E-3</c:v>
                </c:pt>
                <c:pt idx="5">
                  <c:v>-7.0000000000000001E-3</c:v>
                </c:pt>
                <c:pt idx="6">
                  <c:v>-0.03</c:v>
                </c:pt>
              </c:numCache>
            </c:numRef>
          </c:val>
        </c:ser>
        <c:ser>
          <c:idx val="3"/>
          <c:order val="3"/>
          <c:tx>
            <c:strRef>
              <c:f>'8'!$E$7:$E$8</c:f>
              <c:strCache>
                <c:ptCount val="1"/>
                <c:pt idx="0">
                  <c:v>2012</c:v>
                </c:pt>
              </c:strCache>
            </c:strRef>
          </c:tx>
          <c:spPr>
            <a:solidFill>
              <a:srgbClr val="CCFFFF"/>
            </a:solidFill>
            <a:ln w="12700">
              <a:solidFill>
                <a:srgbClr val="000000"/>
              </a:solidFill>
              <a:prstDash val="solid"/>
            </a:ln>
          </c:spPr>
          <c:invertIfNegative val="0"/>
          <c:cat>
            <c:strRef>
              <c:f>'8'!$A$9:$A$15</c:f>
              <c:strCache>
                <c:ptCount val="7"/>
                <c:pt idx="0">
                  <c:v>Bournemouth</c:v>
                </c:pt>
                <c:pt idx="1">
                  <c:v>Dorset</c:v>
                </c:pt>
                <c:pt idx="2">
                  <c:v>Poole</c:v>
                </c:pt>
                <c:pt idx="3">
                  <c:v>Dorset LEP</c:v>
                </c:pt>
                <c:pt idx="4">
                  <c:v>South East</c:v>
                </c:pt>
                <c:pt idx="5">
                  <c:v>South West</c:v>
                </c:pt>
                <c:pt idx="6">
                  <c:v>GB</c:v>
                </c:pt>
              </c:strCache>
            </c:strRef>
          </c:cat>
          <c:val>
            <c:numRef>
              <c:f>'8'!$E$9:$E$15</c:f>
              <c:numCache>
                <c:formatCode>0.0%</c:formatCode>
                <c:ptCount val="7"/>
                <c:pt idx="0">
                  <c:v>1.2E-2</c:v>
                </c:pt>
                <c:pt idx="1">
                  <c:v>-8.9999999999999993E-3</c:v>
                </c:pt>
                <c:pt idx="2">
                  <c:v>4.0000000000000001E-3</c:v>
                </c:pt>
                <c:pt idx="3">
                  <c:v>-2E-3</c:v>
                </c:pt>
                <c:pt idx="4">
                  <c:v>1.0999999999999999E-2</c:v>
                </c:pt>
                <c:pt idx="5">
                  <c:v>4.0000000000000001E-3</c:v>
                </c:pt>
                <c:pt idx="6">
                  <c:v>1.4E-2</c:v>
                </c:pt>
              </c:numCache>
            </c:numRef>
          </c:val>
        </c:ser>
        <c:ser>
          <c:idx val="4"/>
          <c:order val="4"/>
          <c:tx>
            <c:strRef>
              <c:f>'8'!$F$7:$F$8</c:f>
              <c:strCache>
                <c:ptCount val="1"/>
                <c:pt idx="0">
                  <c:v>2013</c:v>
                </c:pt>
              </c:strCache>
            </c:strRef>
          </c:tx>
          <c:invertIfNegative val="0"/>
          <c:cat>
            <c:strRef>
              <c:f>'8'!$A$9:$A$15</c:f>
              <c:strCache>
                <c:ptCount val="7"/>
                <c:pt idx="0">
                  <c:v>Bournemouth</c:v>
                </c:pt>
                <c:pt idx="1">
                  <c:v>Dorset</c:v>
                </c:pt>
                <c:pt idx="2">
                  <c:v>Poole</c:v>
                </c:pt>
                <c:pt idx="3">
                  <c:v>Dorset LEP</c:v>
                </c:pt>
                <c:pt idx="4">
                  <c:v>South East</c:v>
                </c:pt>
                <c:pt idx="5">
                  <c:v>South West</c:v>
                </c:pt>
                <c:pt idx="6">
                  <c:v>GB</c:v>
                </c:pt>
              </c:strCache>
            </c:strRef>
          </c:cat>
          <c:val>
            <c:numRef>
              <c:f>'8'!$F$9:$F$15</c:f>
              <c:numCache>
                <c:formatCode>0.0%</c:formatCode>
                <c:ptCount val="7"/>
                <c:pt idx="0">
                  <c:v>1.9199999999999998E-2</c:v>
                </c:pt>
                <c:pt idx="1">
                  <c:v>6.0000000000000001E-3</c:v>
                </c:pt>
                <c:pt idx="2">
                  <c:v>8.8999999999999999E-3</c:v>
                </c:pt>
                <c:pt idx="3">
                  <c:v>9.7000000000000003E-3</c:v>
                </c:pt>
                <c:pt idx="4">
                  <c:v>2.3900000000000001E-2</c:v>
                </c:pt>
                <c:pt idx="5">
                  <c:v>1.9699999999999999E-2</c:v>
                </c:pt>
                <c:pt idx="6">
                  <c:v>3.2899999999999999E-2</c:v>
                </c:pt>
              </c:numCache>
            </c:numRef>
          </c:val>
        </c:ser>
        <c:ser>
          <c:idx val="5"/>
          <c:order val="5"/>
          <c:tx>
            <c:strRef>
              <c:f>'8'!$G$7:$G$8</c:f>
              <c:strCache>
                <c:ptCount val="1"/>
                <c:pt idx="0">
                  <c:v>2014</c:v>
                </c:pt>
              </c:strCache>
            </c:strRef>
          </c:tx>
          <c:invertIfNegative val="0"/>
          <c:cat>
            <c:strRef>
              <c:f>'8'!$A$9:$A$15</c:f>
              <c:strCache>
                <c:ptCount val="7"/>
                <c:pt idx="0">
                  <c:v>Bournemouth</c:v>
                </c:pt>
                <c:pt idx="1">
                  <c:v>Dorset</c:v>
                </c:pt>
                <c:pt idx="2">
                  <c:v>Poole</c:v>
                </c:pt>
                <c:pt idx="3">
                  <c:v>Dorset LEP</c:v>
                </c:pt>
                <c:pt idx="4">
                  <c:v>South East</c:v>
                </c:pt>
                <c:pt idx="5">
                  <c:v>South West</c:v>
                </c:pt>
                <c:pt idx="6">
                  <c:v>GB</c:v>
                </c:pt>
              </c:strCache>
            </c:strRef>
          </c:cat>
          <c:val>
            <c:numRef>
              <c:f>'8'!$G$9:$G$15</c:f>
              <c:numCache>
                <c:formatCode>0.0%</c:formatCode>
                <c:ptCount val="7"/>
                <c:pt idx="0">
                  <c:v>1.812688821752266E-2</c:v>
                </c:pt>
                <c:pt idx="1">
                  <c:v>1.5948517067711249E-2</c:v>
                </c:pt>
                <c:pt idx="2">
                  <c:v>3.4482758620689655E-2</c:v>
                </c:pt>
                <c:pt idx="3">
                  <c:v>2.0179007323026851E-2</c:v>
                </c:pt>
                <c:pt idx="4">
                  <c:v>3.4281901927073977E-2</c:v>
                </c:pt>
                <c:pt idx="5">
                  <c:v>2.6554773678204642E-2</c:v>
                </c:pt>
                <c:pt idx="6">
                  <c:v>4.2911200122024352E-2</c:v>
                </c:pt>
              </c:numCache>
            </c:numRef>
          </c:val>
        </c:ser>
        <c:ser>
          <c:idx val="6"/>
          <c:order val="6"/>
          <c:tx>
            <c:strRef>
              <c:f>'8'!$H$7:$H$8</c:f>
              <c:strCache>
                <c:ptCount val="1"/>
                <c:pt idx="0">
                  <c:v>2015</c:v>
                </c:pt>
              </c:strCache>
            </c:strRef>
          </c:tx>
          <c:invertIfNegative val="0"/>
          <c:cat>
            <c:strRef>
              <c:f>'8'!$A$9:$A$15</c:f>
              <c:strCache>
                <c:ptCount val="7"/>
                <c:pt idx="0">
                  <c:v>Bournemouth</c:v>
                </c:pt>
                <c:pt idx="1">
                  <c:v>Dorset</c:v>
                </c:pt>
                <c:pt idx="2">
                  <c:v>Poole</c:v>
                </c:pt>
                <c:pt idx="3">
                  <c:v>Dorset LEP</c:v>
                </c:pt>
                <c:pt idx="4">
                  <c:v>South East</c:v>
                </c:pt>
                <c:pt idx="5">
                  <c:v>South West</c:v>
                </c:pt>
                <c:pt idx="6">
                  <c:v>GB</c:v>
                </c:pt>
              </c:strCache>
            </c:strRef>
          </c:cat>
          <c:val>
            <c:numRef>
              <c:f>'8'!$H$9:$H$15</c:f>
              <c:numCache>
                <c:formatCode>0.0%</c:formatCode>
                <c:ptCount val="7"/>
                <c:pt idx="0">
                  <c:v>3.3000000000000002E-2</c:v>
                </c:pt>
                <c:pt idx="1">
                  <c:v>1.0999999999999999E-2</c:v>
                </c:pt>
                <c:pt idx="2">
                  <c:v>3.7999999999999999E-2</c:v>
                </c:pt>
                <c:pt idx="3">
                  <c:v>2.1000000000000001E-2</c:v>
                </c:pt>
                <c:pt idx="4">
                  <c:v>4.2999999999999997E-2</c:v>
                </c:pt>
                <c:pt idx="5">
                  <c:v>2.8000000000000001E-2</c:v>
                </c:pt>
                <c:pt idx="6">
                  <c:v>4.8000000000000001E-2</c:v>
                </c:pt>
              </c:numCache>
            </c:numRef>
          </c:val>
        </c:ser>
        <c:dLbls>
          <c:showLegendKey val="0"/>
          <c:showVal val="0"/>
          <c:showCatName val="0"/>
          <c:showSerName val="0"/>
          <c:showPercent val="0"/>
          <c:showBubbleSize val="0"/>
        </c:dLbls>
        <c:gapWidth val="150"/>
        <c:axId val="573811072"/>
        <c:axId val="573808720"/>
      </c:barChart>
      <c:catAx>
        <c:axId val="573811072"/>
        <c:scaling>
          <c:orientation val="minMax"/>
        </c:scaling>
        <c:delete val="0"/>
        <c:axPos val="b"/>
        <c:numFmt formatCode="General" sourceLinked="1"/>
        <c:majorTickMark val="out"/>
        <c:minorTickMark val="none"/>
        <c:tickLblPos val="low"/>
        <c:spPr>
          <a:ln w="3175">
            <a:solidFill>
              <a:srgbClr val="000000"/>
            </a:solidFill>
            <a:prstDash val="solid"/>
          </a:ln>
        </c:spPr>
        <c:txPr>
          <a:bodyPr rot="-5400000" vert="horz"/>
          <a:lstStyle/>
          <a:p>
            <a:pPr>
              <a:defRPr sz="900" b="0" i="0" u="none" strike="noStrike" baseline="0">
                <a:solidFill>
                  <a:srgbClr val="000000"/>
                </a:solidFill>
                <a:latin typeface="Arial"/>
                <a:ea typeface="Arial"/>
                <a:cs typeface="Arial"/>
              </a:defRPr>
            </a:pPr>
            <a:endParaRPr lang="en-US"/>
          </a:p>
        </c:txPr>
        <c:crossAx val="573808720"/>
        <c:crosses val="autoZero"/>
        <c:auto val="0"/>
        <c:lblAlgn val="ctr"/>
        <c:lblOffset val="100"/>
        <c:tickLblSkip val="1"/>
        <c:tickMarkSkip val="1"/>
        <c:noMultiLvlLbl val="0"/>
      </c:catAx>
      <c:valAx>
        <c:axId val="573808720"/>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573811072"/>
        <c:crosses val="autoZero"/>
        <c:crossBetween val="between"/>
      </c:valAx>
      <c:spPr>
        <a:noFill/>
        <a:ln w="25400">
          <a:noFill/>
        </a:ln>
      </c:spPr>
    </c:plotArea>
    <c:legend>
      <c:legendPos val="b"/>
      <c:overlay val="0"/>
      <c:spPr>
        <a:noFill/>
        <a:ln w="25400">
          <a:noFill/>
        </a:ln>
      </c:spPr>
      <c:txPr>
        <a:bodyPr/>
        <a:lstStyle/>
        <a:p>
          <a:pPr>
            <a:defRPr sz="63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9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[Dorset LEP dashboard June 2017.xlsx]9!PivotTable3</c:name>
    <c:fmtId val="0"/>
  </c:pivotSource>
  <c:chart>
    <c:autoTitleDeleted val="0"/>
    <c:pivotFmts>
      <c:pivotFmt>
        <c:idx val="0"/>
        <c:spPr>
          <a:solidFill>
            <a:srgbClr val="9999FF"/>
          </a:solidFill>
          <a:ln w="12700">
            <a:solidFill>
              <a:srgbClr val="000000"/>
            </a:solidFill>
            <a:prstDash val="solid"/>
          </a:ln>
        </c:spPr>
        <c:marker>
          <c:symbol val="none"/>
        </c:marker>
      </c:pivotFmt>
      <c:pivotFmt>
        <c:idx val="1"/>
        <c:spPr>
          <a:solidFill>
            <a:srgbClr val="993366"/>
          </a:solidFill>
          <a:ln w="12700">
            <a:solidFill>
              <a:srgbClr val="000000"/>
            </a:solidFill>
            <a:prstDash val="solid"/>
          </a:ln>
        </c:spPr>
        <c:marker>
          <c:symbol val="none"/>
        </c:marker>
      </c:pivotFmt>
      <c:pivotFmt>
        <c:idx val="2"/>
        <c:spPr>
          <a:solidFill>
            <a:srgbClr val="FFFFCC"/>
          </a:solidFill>
          <a:ln w="12700">
            <a:solidFill>
              <a:srgbClr val="000000"/>
            </a:solidFill>
            <a:prstDash val="solid"/>
          </a:ln>
        </c:spPr>
        <c:marker>
          <c:symbol val="none"/>
        </c:marker>
      </c:pivotFmt>
      <c:pivotFmt>
        <c:idx val="3"/>
        <c:spPr>
          <a:solidFill>
            <a:srgbClr val="CCFFFF"/>
          </a:solidFill>
          <a:ln w="12700">
            <a:solidFill>
              <a:srgbClr val="000000"/>
            </a:solidFill>
            <a:prstDash val="solid"/>
          </a:ln>
        </c:spPr>
        <c:marker>
          <c:symbol val="none"/>
        </c:marker>
      </c:pivotFmt>
      <c:pivotFmt>
        <c:idx val="4"/>
        <c:marker>
          <c:symbol val="none"/>
        </c:marker>
      </c:pivotFmt>
      <c:pivotFmt>
        <c:idx val="5"/>
        <c:marker>
          <c:symbol val="none"/>
        </c:marker>
      </c:pivotFmt>
      <c:pivotFmt>
        <c:idx val="6"/>
        <c:marker>
          <c:symbol val="none"/>
        </c:marker>
      </c:pivotFmt>
    </c:pivotFmts>
    <c:plotArea>
      <c:layout/>
      <c:barChart>
        <c:barDir val="col"/>
        <c:grouping val="clustered"/>
        <c:varyColors val="0"/>
        <c:ser>
          <c:idx val="0"/>
          <c:order val="0"/>
          <c:tx>
            <c:strRef>
              <c:f>'9'!$B$5:$B$6</c:f>
              <c:strCache>
                <c:ptCount val="1"/>
                <c:pt idx="0">
                  <c:v>2009</c:v>
                </c:pt>
              </c:strCache>
            </c:strRef>
          </c:tx>
          <c:spPr>
            <a:solidFill>
              <a:srgbClr val="9999FF"/>
            </a:solidFill>
            <a:ln w="12700">
              <a:solidFill>
                <a:srgbClr val="000000"/>
              </a:solidFill>
              <a:prstDash val="solid"/>
            </a:ln>
          </c:spPr>
          <c:invertIfNegative val="0"/>
          <c:cat>
            <c:strRef>
              <c:f>'9'!$A$7:$A$13</c:f>
              <c:strCache>
                <c:ptCount val="7"/>
                <c:pt idx="0">
                  <c:v>Bournemouth</c:v>
                </c:pt>
                <c:pt idx="1">
                  <c:v>Dorset</c:v>
                </c:pt>
                <c:pt idx="2">
                  <c:v>Poole</c:v>
                </c:pt>
                <c:pt idx="3">
                  <c:v>Dorset LEP</c:v>
                </c:pt>
                <c:pt idx="4">
                  <c:v>South East</c:v>
                </c:pt>
                <c:pt idx="5">
                  <c:v>South West</c:v>
                </c:pt>
                <c:pt idx="6">
                  <c:v>GB</c:v>
                </c:pt>
              </c:strCache>
            </c:strRef>
          </c:cat>
          <c:val>
            <c:numRef>
              <c:f>'9'!$B$7:$B$13</c:f>
              <c:numCache>
                <c:formatCode>0.0%</c:formatCode>
                <c:ptCount val="7"/>
                <c:pt idx="0">
                  <c:v>0.23430321592649311</c:v>
                </c:pt>
                <c:pt idx="1">
                  <c:v>0.18221976808393153</c:v>
                </c:pt>
                <c:pt idx="2">
                  <c:v>0.22800000000000001</c:v>
                </c:pt>
                <c:pt idx="3">
                  <c:v>0.2024927160893493</c:v>
                </c:pt>
                <c:pt idx="4">
                  <c:v>0.20998682091082149</c:v>
                </c:pt>
                <c:pt idx="5">
                  <c:v>0.19547474162078626</c:v>
                </c:pt>
                <c:pt idx="6">
                  <c:v>0.22162387170274295</c:v>
                </c:pt>
              </c:numCache>
            </c:numRef>
          </c:val>
        </c:ser>
        <c:ser>
          <c:idx val="1"/>
          <c:order val="1"/>
          <c:tx>
            <c:strRef>
              <c:f>'9'!$C$5:$C$6</c:f>
              <c:strCache>
                <c:ptCount val="1"/>
                <c:pt idx="0">
                  <c:v>2010</c:v>
                </c:pt>
              </c:strCache>
            </c:strRef>
          </c:tx>
          <c:spPr>
            <a:solidFill>
              <a:srgbClr val="993366"/>
            </a:solidFill>
            <a:ln w="12700">
              <a:solidFill>
                <a:srgbClr val="000000"/>
              </a:solidFill>
              <a:prstDash val="solid"/>
            </a:ln>
          </c:spPr>
          <c:invertIfNegative val="0"/>
          <c:cat>
            <c:strRef>
              <c:f>'9'!$A$7:$A$13</c:f>
              <c:strCache>
                <c:ptCount val="7"/>
                <c:pt idx="0">
                  <c:v>Bournemouth</c:v>
                </c:pt>
                <c:pt idx="1">
                  <c:v>Dorset</c:v>
                </c:pt>
                <c:pt idx="2">
                  <c:v>Poole</c:v>
                </c:pt>
                <c:pt idx="3">
                  <c:v>Dorset LEP</c:v>
                </c:pt>
                <c:pt idx="4">
                  <c:v>South East</c:v>
                </c:pt>
                <c:pt idx="5">
                  <c:v>South West</c:v>
                </c:pt>
                <c:pt idx="6">
                  <c:v>GB</c:v>
                </c:pt>
              </c:strCache>
            </c:strRef>
          </c:cat>
          <c:val>
            <c:numRef>
              <c:f>'9'!$C$7:$C$13</c:f>
              <c:numCache>
                <c:formatCode>0.0%</c:formatCode>
                <c:ptCount val="7"/>
                <c:pt idx="0">
                  <c:v>0.25594294770206022</c:v>
                </c:pt>
                <c:pt idx="1">
                  <c:v>0.19347581552305962</c:v>
                </c:pt>
                <c:pt idx="2">
                  <c:v>0.23631840796019898</c:v>
                </c:pt>
                <c:pt idx="3">
                  <c:v>0.2151394422310757</c:v>
                </c:pt>
                <c:pt idx="4">
                  <c:v>0.2220344939446367</c:v>
                </c:pt>
                <c:pt idx="5">
                  <c:v>0.20400256638041653</c:v>
                </c:pt>
                <c:pt idx="6">
                  <c:v>0.23314260219731192</c:v>
                </c:pt>
              </c:numCache>
            </c:numRef>
          </c:val>
        </c:ser>
        <c:ser>
          <c:idx val="2"/>
          <c:order val="2"/>
          <c:tx>
            <c:strRef>
              <c:f>'9'!$D$5:$D$6</c:f>
              <c:strCache>
                <c:ptCount val="1"/>
                <c:pt idx="0">
                  <c:v>2011</c:v>
                </c:pt>
              </c:strCache>
            </c:strRef>
          </c:tx>
          <c:spPr>
            <a:solidFill>
              <a:srgbClr val="FFFFCC"/>
            </a:solidFill>
            <a:ln w="12700">
              <a:solidFill>
                <a:srgbClr val="000000"/>
              </a:solidFill>
              <a:prstDash val="solid"/>
            </a:ln>
          </c:spPr>
          <c:invertIfNegative val="0"/>
          <c:cat>
            <c:strRef>
              <c:f>'9'!$A$7:$A$13</c:f>
              <c:strCache>
                <c:ptCount val="7"/>
                <c:pt idx="0">
                  <c:v>Bournemouth</c:v>
                </c:pt>
                <c:pt idx="1">
                  <c:v>Dorset</c:v>
                </c:pt>
                <c:pt idx="2">
                  <c:v>Poole</c:v>
                </c:pt>
                <c:pt idx="3">
                  <c:v>Dorset LEP</c:v>
                </c:pt>
                <c:pt idx="4">
                  <c:v>South East</c:v>
                </c:pt>
                <c:pt idx="5">
                  <c:v>South West</c:v>
                </c:pt>
                <c:pt idx="6">
                  <c:v>GB</c:v>
                </c:pt>
              </c:strCache>
            </c:strRef>
          </c:cat>
          <c:val>
            <c:numRef>
              <c:f>'9'!$D$7:$D$13</c:f>
              <c:numCache>
                <c:formatCode>0.0%</c:formatCode>
                <c:ptCount val="7"/>
                <c:pt idx="0">
                  <c:v>0.22681215900233825</c:v>
                </c:pt>
                <c:pt idx="1">
                  <c:v>0.17862126709461346</c:v>
                </c:pt>
                <c:pt idx="2">
                  <c:v>0.20227457351746547</c:v>
                </c:pt>
                <c:pt idx="3">
                  <c:v>0.19353780547810401</c:v>
                </c:pt>
                <c:pt idx="4">
                  <c:v>0.20375684148998352</c:v>
                </c:pt>
                <c:pt idx="5">
                  <c:v>0.18774030272059181</c:v>
                </c:pt>
                <c:pt idx="6">
                  <c:v>0.21114769880427531</c:v>
                </c:pt>
              </c:numCache>
            </c:numRef>
          </c:val>
        </c:ser>
        <c:ser>
          <c:idx val="3"/>
          <c:order val="3"/>
          <c:tx>
            <c:strRef>
              <c:f>'9'!$E$5:$E$6</c:f>
              <c:strCache>
                <c:ptCount val="1"/>
                <c:pt idx="0">
                  <c:v>2012</c:v>
                </c:pt>
              </c:strCache>
            </c:strRef>
          </c:tx>
          <c:spPr>
            <a:solidFill>
              <a:srgbClr val="CCFFFF"/>
            </a:solidFill>
            <a:ln w="12700">
              <a:solidFill>
                <a:srgbClr val="000000"/>
              </a:solidFill>
              <a:prstDash val="solid"/>
            </a:ln>
          </c:spPr>
          <c:invertIfNegative val="0"/>
          <c:cat>
            <c:strRef>
              <c:f>'9'!$A$7:$A$13</c:f>
              <c:strCache>
                <c:ptCount val="7"/>
                <c:pt idx="0">
                  <c:v>Bournemouth</c:v>
                </c:pt>
                <c:pt idx="1">
                  <c:v>Dorset</c:v>
                </c:pt>
                <c:pt idx="2">
                  <c:v>Poole</c:v>
                </c:pt>
                <c:pt idx="3">
                  <c:v>Dorset LEP</c:v>
                </c:pt>
                <c:pt idx="4">
                  <c:v>South East</c:v>
                </c:pt>
                <c:pt idx="5">
                  <c:v>South West</c:v>
                </c:pt>
                <c:pt idx="6">
                  <c:v>GB</c:v>
                </c:pt>
              </c:strCache>
            </c:strRef>
          </c:cat>
          <c:val>
            <c:numRef>
              <c:f>'9'!$E$7:$E$13</c:f>
              <c:numCache>
                <c:formatCode>0.0%</c:formatCode>
                <c:ptCount val="7"/>
                <c:pt idx="0">
                  <c:v>0.23479599692070824</c:v>
                </c:pt>
                <c:pt idx="1">
                  <c:v>0.18867924528301888</c:v>
                </c:pt>
                <c:pt idx="2">
                  <c:v>0.2127831715210356</c:v>
                </c:pt>
                <c:pt idx="3">
                  <c:v>0.20341767992113047</c:v>
                </c:pt>
                <c:pt idx="4">
                  <c:v>0.21156271346750039</c:v>
                </c:pt>
                <c:pt idx="5">
                  <c:v>0.19807524483661398</c:v>
                </c:pt>
                <c:pt idx="6">
                  <c:v>0.22238480945998734</c:v>
                </c:pt>
              </c:numCache>
            </c:numRef>
          </c:val>
        </c:ser>
        <c:ser>
          <c:idx val="4"/>
          <c:order val="4"/>
          <c:tx>
            <c:strRef>
              <c:f>'9'!$F$5:$F$6</c:f>
              <c:strCache>
                <c:ptCount val="1"/>
                <c:pt idx="0">
                  <c:v>2013</c:v>
                </c:pt>
              </c:strCache>
            </c:strRef>
          </c:tx>
          <c:invertIfNegative val="0"/>
          <c:cat>
            <c:strRef>
              <c:f>'9'!$A$7:$A$13</c:f>
              <c:strCache>
                <c:ptCount val="7"/>
                <c:pt idx="0">
                  <c:v>Bournemouth</c:v>
                </c:pt>
                <c:pt idx="1">
                  <c:v>Dorset</c:v>
                </c:pt>
                <c:pt idx="2">
                  <c:v>Poole</c:v>
                </c:pt>
                <c:pt idx="3">
                  <c:v>Dorset LEP</c:v>
                </c:pt>
                <c:pt idx="4">
                  <c:v>South East</c:v>
                </c:pt>
                <c:pt idx="5">
                  <c:v>South West</c:v>
                </c:pt>
                <c:pt idx="6">
                  <c:v>GB</c:v>
                </c:pt>
              </c:strCache>
            </c:strRef>
          </c:cat>
          <c:val>
            <c:numRef>
              <c:f>'9'!$F$7:$F$13</c:f>
              <c:numCache>
                <c:formatCode>0.0%</c:formatCode>
                <c:ptCount val="7"/>
                <c:pt idx="0">
                  <c:v>0.2447</c:v>
                </c:pt>
                <c:pt idx="1">
                  <c:v>0.19450000000000001</c:v>
                </c:pt>
                <c:pt idx="2">
                  <c:v>0.2253</c:v>
                </c:pt>
                <c:pt idx="3">
                  <c:v>0.21160000000000001</c:v>
                </c:pt>
                <c:pt idx="4">
                  <c:v>0.22470000000000001</c:v>
                </c:pt>
                <c:pt idx="5">
                  <c:v>0.21299999999999999</c:v>
                </c:pt>
                <c:pt idx="6">
                  <c:v>0.2399</c:v>
                </c:pt>
              </c:numCache>
            </c:numRef>
          </c:val>
        </c:ser>
        <c:ser>
          <c:idx val="5"/>
          <c:order val="5"/>
          <c:tx>
            <c:strRef>
              <c:f>'9'!$G$5:$G$6</c:f>
              <c:strCache>
                <c:ptCount val="1"/>
                <c:pt idx="0">
                  <c:v>2014</c:v>
                </c:pt>
              </c:strCache>
            </c:strRef>
          </c:tx>
          <c:invertIfNegative val="0"/>
          <c:cat>
            <c:strRef>
              <c:f>'9'!$A$7:$A$13</c:f>
              <c:strCache>
                <c:ptCount val="7"/>
                <c:pt idx="0">
                  <c:v>Bournemouth</c:v>
                </c:pt>
                <c:pt idx="1">
                  <c:v>Dorset</c:v>
                </c:pt>
                <c:pt idx="2">
                  <c:v>Poole</c:v>
                </c:pt>
                <c:pt idx="3">
                  <c:v>Dorset LEP</c:v>
                </c:pt>
                <c:pt idx="4">
                  <c:v>South East</c:v>
                </c:pt>
                <c:pt idx="5">
                  <c:v>South West</c:v>
                </c:pt>
                <c:pt idx="6">
                  <c:v>GB</c:v>
                </c:pt>
              </c:strCache>
            </c:strRef>
          </c:cat>
          <c:val>
            <c:numRef>
              <c:f>'9'!$G$7:$G$13</c:f>
              <c:numCache>
                <c:formatCode>0.0%</c:formatCode>
                <c:ptCount val="7"/>
                <c:pt idx="0">
                  <c:v>0.23442136498516319</c:v>
                </c:pt>
                <c:pt idx="1">
                  <c:v>0.1963646378408152</c:v>
                </c:pt>
                <c:pt idx="2">
                  <c:v>0.22248062015503875</c:v>
                </c:pt>
                <c:pt idx="3">
                  <c:v>0.20992183761365449</c:v>
                </c:pt>
                <c:pt idx="4">
                  <c:v>0.21843600367181878</c:v>
                </c:pt>
                <c:pt idx="5">
                  <c:v>0.20645654338713787</c:v>
                </c:pt>
                <c:pt idx="6">
                  <c:v>0.23521327109169954</c:v>
                </c:pt>
              </c:numCache>
            </c:numRef>
          </c:val>
        </c:ser>
        <c:ser>
          <c:idx val="6"/>
          <c:order val="6"/>
          <c:tx>
            <c:strRef>
              <c:f>'9'!$H$5:$H$6</c:f>
              <c:strCache>
                <c:ptCount val="1"/>
                <c:pt idx="0">
                  <c:v>2015</c:v>
                </c:pt>
              </c:strCache>
            </c:strRef>
          </c:tx>
          <c:invertIfNegative val="0"/>
          <c:cat>
            <c:strRef>
              <c:f>'9'!$A$7:$A$13</c:f>
              <c:strCache>
                <c:ptCount val="7"/>
                <c:pt idx="0">
                  <c:v>Bournemouth</c:v>
                </c:pt>
                <c:pt idx="1">
                  <c:v>Dorset</c:v>
                </c:pt>
                <c:pt idx="2">
                  <c:v>Poole</c:v>
                </c:pt>
                <c:pt idx="3">
                  <c:v>Dorset LEP</c:v>
                </c:pt>
                <c:pt idx="4">
                  <c:v>South East</c:v>
                </c:pt>
                <c:pt idx="5">
                  <c:v>South West</c:v>
                </c:pt>
                <c:pt idx="6">
                  <c:v>GB</c:v>
                </c:pt>
              </c:strCache>
            </c:strRef>
          </c:cat>
          <c:val>
            <c:numRef>
              <c:f>'9'!$H$7:$H$13</c:f>
              <c:numCache>
                <c:formatCode>0.0%</c:formatCode>
                <c:ptCount val="7"/>
                <c:pt idx="0">
                  <c:v>0.24399999999999999</c:v>
                </c:pt>
                <c:pt idx="1">
                  <c:v>0.184</c:v>
                </c:pt>
                <c:pt idx="2">
                  <c:v>0.22900000000000001</c:v>
                </c:pt>
                <c:pt idx="3">
                  <c:v>0.20599999999999999</c:v>
                </c:pt>
                <c:pt idx="4">
                  <c:v>0.22900000000000001</c:v>
                </c:pt>
                <c:pt idx="5">
                  <c:v>0.20499999999999999</c:v>
                </c:pt>
                <c:pt idx="6">
                  <c:v>0.23899999999999999</c:v>
                </c:pt>
              </c:numCache>
            </c:numRef>
          </c:val>
        </c:ser>
        <c:dLbls>
          <c:showLegendKey val="0"/>
          <c:showVal val="0"/>
          <c:showCatName val="0"/>
          <c:showSerName val="0"/>
          <c:showPercent val="0"/>
          <c:showBubbleSize val="0"/>
        </c:dLbls>
        <c:gapWidth val="150"/>
        <c:axId val="573809112"/>
        <c:axId val="573809896"/>
      </c:barChart>
      <c:catAx>
        <c:axId val="57380911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573809896"/>
        <c:crosses val="autoZero"/>
        <c:auto val="0"/>
        <c:lblAlgn val="ctr"/>
        <c:lblOffset val="100"/>
        <c:tickLblSkip val="1"/>
        <c:tickMarkSkip val="1"/>
        <c:noMultiLvlLbl val="0"/>
      </c:catAx>
      <c:valAx>
        <c:axId val="573809896"/>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573809112"/>
        <c:crosses val="autoZero"/>
        <c:crossBetween val="between"/>
      </c:valAx>
      <c:spPr>
        <a:noFill/>
        <a:ln w="25400">
          <a:noFill/>
        </a:ln>
      </c:spPr>
    </c:plotArea>
    <c:legend>
      <c:legendPos val="b"/>
      <c:overlay val="0"/>
      <c:spPr>
        <a:noFill/>
        <a:ln w="25400">
          <a:noFill/>
        </a:ln>
      </c:spPr>
      <c:txPr>
        <a:bodyPr/>
        <a:lstStyle/>
        <a:p>
          <a:pPr>
            <a:defRPr sz="71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10</xdr:col>
      <xdr:colOff>47625</xdr:colOff>
      <xdr:row>33</xdr:row>
      <xdr:rowOff>66675</xdr:rowOff>
    </xdr:from>
    <xdr:to>
      <xdr:col>17</xdr:col>
      <xdr:colOff>285750</xdr:colOff>
      <xdr:row>47</xdr:row>
      <xdr:rowOff>57150</xdr:rowOff>
    </xdr:to>
    <xdr:pic>
      <xdr:nvPicPr>
        <xdr:cNvPr id="5222304" name="Picture 1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846" t="18326" r="50597" b="47511"/>
        <a:stretch>
          <a:fillRect/>
        </a:stretch>
      </xdr:blipFill>
      <xdr:spPr bwMode="auto">
        <a:xfrm>
          <a:off x="6143625" y="5591175"/>
          <a:ext cx="4505325" cy="262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457200</xdr:colOff>
      <xdr:row>36</xdr:row>
      <xdr:rowOff>19050</xdr:rowOff>
    </xdr:from>
    <xdr:to>
      <xdr:col>11</xdr:col>
      <xdr:colOff>152400</xdr:colOff>
      <xdr:row>36</xdr:row>
      <xdr:rowOff>114300</xdr:rowOff>
    </xdr:to>
    <xdr:sp macro="" textlink="">
      <xdr:nvSpPr>
        <xdr:cNvPr id="5222305" name="Line 19"/>
        <xdr:cNvSpPr>
          <a:spLocks noChangeShapeType="1"/>
        </xdr:cNvSpPr>
      </xdr:nvSpPr>
      <xdr:spPr bwMode="auto">
        <a:xfrm flipV="1">
          <a:off x="5334000" y="6248400"/>
          <a:ext cx="1524000" cy="95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447675</xdr:colOff>
      <xdr:row>34</xdr:row>
      <xdr:rowOff>47625</xdr:rowOff>
    </xdr:from>
    <xdr:to>
      <xdr:col>15</xdr:col>
      <xdr:colOff>409575</xdr:colOff>
      <xdr:row>39</xdr:row>
      <xdr:rowOff>0</xdr:rowOff>
    </xdr:to>
    <xdr:sp macro="" textlink="">
      <xdr:nvSpPr>
        <xdr:cNvPr id="5222306" name="Line 20"/>
        <xdr:cNvSpPr>
          <a:spLocks noChangeShapeType="1"/>
        </xdr:cNvSpPr>
      </xdr:nvSpPr>
      <xdr:spPr bwMode="auto">
        <a:xfrm flipV="1">
          <a:off x="4714875" y="5762625"/>
          <a:ext cx="4838700" cy="10001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333375</xdr:colOff>
      <xdr:row>43</xdr:row>
      <xdr:rowOff>57150</xdr:rowOff>
    </xdr:from>
    <xdr:to>
      <xdr:col>10</xdr:col>
      <xdr:colOff>171450</xdr:colOff>
      <xdr:row>45</xdr:row>
      <xdr:rowOff>47625</xdr:rowOff>
    </xdr:to>
    <xdr:sp macro="" textlink="">
      <xdr:nvSpPr>
        <xdr:cNvPr id="5222307" name="Line 21"/>
        <xdr:cNvSpPr>
          <a:spLocks noChangeShapeType="1"/>
        </xdr:cNvSpPr>
      </xdr:nvSpPr>
      <xdr:spPr bwMode="auto">
        <a:xfrm>
          <a:off x="5210175" y="7477125"/>
          <a:ext cx="1057275" cy="371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xdr:col>
      <xdr:colOff>85725</xdr:colOff>
      <xdr:row>2</xdr:row>
      <xdr:rowOff>114300</xdr:rowOff>
    </xdr:from>
    <xdr:to>
      <xdr:col>7</xdr:col>
      <xdr:colOff>19050</xdr:colOff>
      <xdr:row>7</xdr:row>
      <xdr:rowOff>133350</xdr:rowOff>
    </xdr:to>
    <xdr:pic>
      <xdr:nvPicPr>
        <xdr:cNvPr id="5222308" name="Picture 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04925" y="476250"/>
          <a:ext cx="29813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47625</xdr:colOff>
      <xdr:row>18</xdr:row>
      <xdr:rowOff>47625</xdr:rowOff>
    </xdr:from>
    <xdr:to>
      <xdr:col>7</xdr:col>
      <xdr:colOff>619125</xdr:colOff>
      <xdr:row>35</xdr:row>
      <xdr:rowOff>114300</xdr:rowOff>
    </xdr:to>
    <xdr:graphicFrame macro="">
      <xdr:nvGraphicFramePr>
        <xdr:cNvPr id="46470"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38100</xdr:colOff>
      <xdr:row>19</xdr:row>
      <xdr:rowOff>38100</xdr:rowOff>
    </xdr:from>
    <xdr:to>
      <xdr:col>6</xdr:col>
      <xdr:colOff>685800</xdr:colOff>
      <xdr:row>38</xdr:row>
      <xdr:rowOff>76200</xdr:rowOff>
    </xdr:to>
    <xdr:graphicFrame macro="">
      <xdr:nvGraphicFramePr>
        <xdr:cNvPr id="16136"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38100</xdr:colOff>
      <xdr:row>20</xdr:row>
      <xdr:rowOff>76200</xdr:rowOff>
    </xdr:from>
    <xdr:to>
      <xdr:col>7</xdr:col>
      <xdr:colOff>523875</xdr:colOff>
      <xdr:row>38</xdr:row>
      <xdr:rowOff>104775</xdr:rowOff>
    </xdr:to>
    <xdr:graphicFrame macro="">
      <xdr:nvGraphicFramePr>
        <xdr:cNvPr id="6016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38100</xdr:colOff>
      <xdr:row>16</xdr:row>
      <xdr:rowOff>38100</xdr:rowOff>
    </xdr:from>
    <xdr:to>
      <xdr:col>7</xdr:col>
      <xdr:colOff>895350</xdr:colOff>
      <xdr:row>34</xdr:row>
      <xdr:rowOff>95250</xdr:rowOff>
    </xdr:to>
    <xdr:graphicFrame macro="">
      <xdr:nvGraphicFramePr>
        <xdr:cNvPr id="6592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114300</xdr:colOff>
      <xdr:row>19</xdr:row>
      <xdr:rowOff>28575</xdr:rowOff>
    </xdr:from>
    <xdr:to>
      <xdr:col>9</xdr:col>
      <xdr:colOff>361950</xdr:colOff>
      <xdr:row>39</xdr:row>
      <xdr:rowOff>123825</xdr:rowOff>
    </xdr:to>
    <xdr:graphicFrame macro="">
      <xdr:nvGraphicFramePr>
        <xdr:cNvPr id="17796"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0</xdr:col>
      <xdr:colOff>28575</xdr:colOff>
      <xdr:row>17</xdr:row>
      <xdr:rowOff>38100</xdr:rowOff>
    </xdr:from>
    <xdr:to>
      <xdr:col>10</xdr:col>
      <xdr:colOff>342900</xdr:colOff>
      <xdr:row>36</xdr:row>
      <xdr:rowOff>0</xdr:rowOff>
    </xdr:to>
    <xdr:graphicFrame macro="">
      <xdr:nvGraphicFramePr>
        <xdr:cNvPr id="1984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0</xdr:col>
      <xdr:colOff>28575</xdr:colOff>
      <xdr:row>19</xdr:row>
      <xdr:rowOff>28575</xdr:rowOff>
    </xdr:from>
    <xdr:to>
      <xdr:col>9</xdr:col>
      <xdr:colOff>428625</xdr:colOff>
      <xdr:row>38</xdr:row>
      <xdr:rowOff>104775</xdr:rowOff>
    </xdr:to>
    <xdr:graphicFrame macro="">
      <xdr:nvGraphicFramePr>
        <xdr:cNvPr id="2189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0</xdr:col>
      <xdr:colOff>28575</xdr:colOff>
      <xdr:row>17</xdr:row>
      <xdr:rowOff>47625</xdr:rowOff>
    </xdr:from>
    <xdr:to>
      <xdr:col>10</xdr:col>
      <xdr:colOff>361950</xdr:colOff>
      <xdr:row>35</xdr:row>
      <xdr:rowOff>0</xdr:rowOff>
    </xdr:to>
    <xdr:graphicFrame macro="">
      <xdr:nvGraphicFramePr>
        <xdr:cNvPr id="23940"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28575</xdr:colOff>
      <xdr:row>15</xdr:row>
      <xdr:rowOff>66675</xdr:rowOff>
    </xdr:from>
    <xdr:to>
      <xdr:col>7</xdr:col>
      <xdr:colOff>514350</xdr:colOff>
      <xdr:row>33</xdr:row>
      <xdr:rowOff>142875</xdr:rowOff>
    </xdr:to>
    <xdr:graphicFrame macro="">
      <xdr:nvGraphicFramePr>
        <xdr:cNvPr id="882288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257175</xdr:colOff>
      <xdr:row>16</xdr:row>
      <xdr:rowOff>0</xdr:rowOff>
    </xdr:from>
    <xdr:to>
      <xdr:col>10</xdr:col>
      <xdr:colOff>762000</xdr:colOff>
      <xdr:row>16</xdr:row>
      <xdr:rowOff>0</xdr:rowOff>
    </xdr:to>
    <xdr:graphicFrame macro="">
      <xdr:nvGraphicFramePr>
        <xdr:cNvPr id="882288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0</xdr:col>
      <xdr:colOff>38100</xdr:colOff>
      <xdr:row>13</xdr:row>
      <xdr:rowOff>38100</xdr:rowOff>
    </xdr:from>
    <xdr:to>
      <xdr:col>6</xdr:col>
      <xdr:colOff>666750</xdr:colOff>
      <xdr:row>34</xdr:row>
      <xdr:rowOff>152400</xdr:rowOff>
    </xdr:to>
    <xdr:graphicFrame macro="">
      <xdr:nvGraphicFramePr>
        <xdr:cNvPr id="70020"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20</xdr:row>
      <xdr:rowOff>38100</xdr:rowOff>
    </xdr:from>
    <xdr:to>
      <xdr:col>9</xdr:col>
      <xdr:colOff>428625</xdr:colOff>
      <xdr:row>42</xdr:row>
      <xdr:rowOff>0</xdr:rowOff>
    </xdr:to>
    <xdr:graphicFrame macro="">
      <xdr:nvGraphicFramePr>
        <xdr:cNvPr id="7450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19050</xdr:colOff>
      <xdr:row>4</xdr:row>
      <xdr:rowOff>57150</xdr:rowOff>
    </xdr:from>
    <xdr:to>
      <xdr:col>16</xdr:col>
      <xdr:colOff>200025</xdr:colOff>
      <xdr:row>27</xdr:row>
      <xdr:rowOff>38100</xdr:rowOff>
    </xdr:to>
    <xdr:graphicFrame macro="">
      <xdr:nvGraphicFramePr>
        <xdr:cNvPr id="44421"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0</xdr:col>
      <xdr:colOff>76200</xdr:colOff>
      <xdr:row>24</xdr:row>
      <xdr:rowOff>47625</xdr:rowOff>
    </xdr:from>
    <xdr:to>
      <xdr:col>18</xdr:col>
      <xdr:colOff>190500</xdr:colOff>
      <xdr:row>39</xdr:row>
      <xdr:rowOff>123825</xdr:rowOff>
    </xdr:to>
    <xdr:graphicFrame macro="">
      <xdr:nvGraphicFramePr>
        <xdr:cNvPr id="33156"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13</xdr:row>
      <xdr:rowOff>47625</xdr:rowOff>
    </xdr:from>
    <xdr:to>
      <xdr:col>6</xdr:col>
      <xdr:colOff>781050</xdr:colOff>
      <xdr:row>34</xdr:row>
      <xdr:rowOff>85725</xdr:rowOff>
    </xdr:to>
    <xdr:graphicFrame macro="">
      <xdr:nvGraphicFramePr>
        <xdr:cNvPr id="73479"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0</xdr:col>
      <xdr:colOff>28575</xdr:colOff>
      <xdr:row>16</xdr:row>
      <xdr:rowOff>47625</xdr:rowOff>
    </xdr:from>
    <xdr:to>
      <xdr:col>7</xdr:col>
      <xdr:colOff>628650</xdr:colOff>
      <xdr:row>38</xdr:row>
      <xdr:rowOff>0</xdr:rowOff>
    </xdr:to>
    <xdr:graphicFrame macro="">
      <xdr:nvGraphicFramePr>
        <xdr:cNvPr id="3520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16</xdr:row>
      <xdr:rowOff>38100</xdr:rowOff>
    </xdr:from>
    <xdr:to>
      <xdr:col>7</xdr:col>
      <xdr:colOff>600075</xdr:colOff>
      <xdr:row>37</xdr:row>
      <xdr:rowOff>57150</xdr:rowOff>
    </xdr:to>
    <xdr:graphicFrame macro="">
      <xdr:nvGraphicFramePr>
        <xdr:cNvPr id="3725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0</xdr:col>
      <xdr:colOff>66675</xdr:colOff>
      <xdr:row>16</xdr:row>
      <xdr:rowOff>104775</xdr:rowOff>
    </xdr:from>
    <xdr:to>
      <xdr:col>7</xdr:col>
      <xdr:colOff>600075</xdr:colOff>
      <xdr:row>38</xdr:row>
      <xdr:rowOff>57150</xdr:rowOff>
    </xdr:to>
    <xdr:graphicFrame macro="">
      <xdr:nvGraphicFramePr>
        <xdr:cNvPr id="39300"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95250</xdr:colOff>
      <xdr:row>14</xdr:row>
      <xdr:rowOff>66675</xdr:rowOff>
    </xdr:from>
    <xdr:to>
      <xdr:col>8</xdr:col>
      <xdr:colOff>476250</xdr:colOff>
      <xdr:row>35</xdr:row>
      <xdr:rowOff>133350</xdr:rowOff>
    </xdr:to>
    <xdr:graphicFrame macro="">
      <xdr:nvGraphicFramePr>
        <xdr:cNvPr id="448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57150</xdr:colOff>
      <xdr:row>18</xdr:row>
      <xdr:rowOff>47625</xdr:rowOff>
    </xdr:from>
    <xdr:to>
      <xdr:col>9</xdr:col>
      <xdr:colOff>504825</xdr:colOff>
      <xdr:row>36</xdr:row>
      <xdr:rowOff>9525</xdr:rowOff>
    </xdr:to>
    <xdr:graphicFrame macro="">
      <xdr:nvGraphicFramePr>
        <xdr:cNvPr id="653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20</xdr:row>
      <xdr:rowOff>38100</xdr:rowOff>
    </xdr:from>
    <xdr:to>
      <xdr:col>7</xdr:col>
      <xdr:colOff>485775</xdr:colOff>
      <xdr:row>38</xdr:row>
      <xdr:rowOff>114300</xdr:rowOff>
    </xdr:to>
    <xdr:graphicFrame macro="">
      <xdr:nvGraphicFramePr>
        <xdr:cNvPr id="896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19050</xdr:colOff>
      <xdr:row>18</xdr:row>
      <xdr:rowOff>19050</xdr:rowOff>
    </xdr:from>
    <xdr:to>
      <xdr:col>7</xdr:col>
      <xdr:colOff>571500</xdr:colOff>
      <xdr:row>38</xdr:row>
      <xdr:rowOff>152400</xdr:rowOff>
    </xdr:to>
    <xdr:graphicFrame macro="">
      <xdr:nvGraphicFramePr>
        <xdr:cNvPr id="5261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28575</xdr:colOff>
      <xdr:row>18</xdr:row>
      <xdr:rowOff>9525</xdr:rowOff>
    </xdr:from>
    <xdr:to>
      <xdr:col>7</xdr:col>
      <xdr:colOff>638175</xdr:colOff>
      <xdr:row>39</xdr:row>
      <xdr:rowOff>133350</xdr:rowOff>
    </xdr:to>
    <xdr:graphicFrame macro="">
      <xdr:nvGraphicFramePr>
        <xdr:cNvPr id="7104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18</xdr:row>
      <xdr:rowOff>38100</xdr:rowOff>
    </xdr:from>
    <xdr:to>
      <xdr:col>7</xdr:col>
      <xdr:colOff>581025</xdr:colOff>
      <xdr:row>39</xdr:row>
      <xdr:rowOff>161925</xdr:rowOff>
    </xdr:to>
    <xdr:graphicFrame macro="">
      <xdr:nvGraphicFramePr>
        <xdr:cNvPr id="54660"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28575</xdr:colOff>
      <xdr:row>20</xdr:row>
      <xdr:rowOff>19050</xdr:rowOff>
    </xdr:from>
    <xdr:to>
      <xdr:col>7</xdr:col>
      <xdr:colOff>647700</xdr:colOff>
      <xdr:row>40</xdr:row>
      <xdr:rowOff>133350</xdr:rowOff>
    </xdr:to>
    <xdr:graphicFrame macro="">
      <xdr:nvGraphicFramePr>
        <xdr:cNvPr id="7245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20.xml.rels><?xml version="1.0" encoding="UTF-8" standalone="yes"?>
<Relationships xmlns="http://schemas.openxmlformats.org/package/2006/relationships"><Relationship Id="rId1" Type="http://schemas.openxmlformats.org/officeDocument/2006/relationships/pivotCacheRecords" Target="pivotCacheRecords20.xml"/></Relationships>
</file>

<file path=xl/pivotCache/_rels/pivotCacheDefinition21.xml.rels><?xml version="1.0" encoding="UTF-8" standalone="yes"?>
<Relationships xmlns="http://schemas.openxmlformats.org/package/2006/relationships"><Relationship Id="rId1" Type="http://schemas.openxmlformats.org/officeDocument/2006/relationships/pivotCacheRecords" Target="pivotCacheRecords21.xml"/></Relationships>
</file>

<file path=xl/pivotCache/_rels/pivotCacheDefinition22.xml.rels><?xml version="1.0" encoding="UTF-8" standalone="yes"?>
<Relationships xmlns="http://schemas.openxmlformats.org/package/2006/relationships"><Relationship Id="rId1" Type="http://schemas.openxmlformats.org/officeDocument/2006/relationships/pivotCacheRecords" Target="pivotCacheRecords22.xml"/></Relationships>
</file>

<file path=xl/pivotCache/_rels/pivotCacheDefinition23.xml.rels><?xml version="1.0" encoding="UTF-8" standalone="yes"?>
<Relationships xmlns="http://schemas.openxmlformats.org/package/2006/relationships"><Relationship Id="rId1" Type="http://schemas.openxmlformats.org/officeDocument/2006/relationships/pivotCacheRecords" Target="pivotCacheRecords23.xml"/></Relationships>
</file>

<file path=xl/pivotCache/_rels/pivotCacheDefinition24.xml.rels><?xml version="1.0" encoding="UTF-8" standalone="yes"?>
<Relationships xmlns="http://schemas.openxmlformats.org/package/2006/relationships"><Relationship Id="rId1" Type="http://schemas.openxmlformats.org/officeDocument/2006/relationships/pivotCacheRecords" Target="pivotCacheRecords24.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r:id="rId1" refreshedBy="James A Roberts" refreshedDate="42921.499587962964" createdVersion="1" refreshedVersion="4" recordCount="12" upgradeOnRefresh="1">
  <cacheSource type="worksheet">
    <worksheetSource ref="A4:D16" sheet="17D"/>
  </cacheSource>
  <cacheFields count="4">
    <cacheField name="Year" numFmtId="0">
      <sharedItems containsSemiMixedTypes="0" containsString="0" containsNumber="1" containsInteger="1" minValue="2011" maxValue="2017" count="4">
        <n v="2011"/>
        <n v="2012"/>
        <n v="2013"/>
        <n v="2017"/>
      </sharedItems>
    </cacheField>
    <cacheField name="Geography" numFmtId="0">
      <sharedItems containsBlank="1" count="5">
        <s v="Dorset LEP"/>
        <m u="1"/>
        <s v="Bournemouth" u="1"/>
        <s v="Dorset" u="1"/>
        <s v="Poole" u="1"/>
      </sharedItems>
    </cacheField>
    <cacheField name="Indicator" numFmtId="0">
      <sharedItems containsBlank="1" count="5">
        <s v="Superfast broadband availability (%)"/>
        <s v="Superfast broadband take-up (%)"/>
        <s v="Broadband take-up (%)"/>
        <m u="1"/>
        <s v="Avg sync speed (Mbit/s)" u="1"/>
      </sharedItems>
    </cacheField>
    <cacheField name="Value" numFmtId="0">
      <sharedItems containsString="0" containsBlank="1" containsNumber="1" minValue="6.1" maxValue="94"/>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r:id="rId1" refreshedBy="James A Roberts" refreshedDate="42921.499592824075" createdVersion="1" refreshedVersion="4" recordCount="168" upgradeOnRefresh="1">
  <cacheSource type="worksheet">
    <worksheetSource ref="A4:D172" sheet="1D"/>
  </cacheSource>
  <cacheFields count="4">
    <cacheField name="Geography" numFmtId="0">
      <sharedItems containsBlank="1" count="9">
        <s v="Bournemouth"/>
        <s v="Dorset"/>
        <s v="Poole"/>
        <s v="Dorset LEP"/>
        <s v="South East"/>
        <s v="South West"/>
        <s v="Great Britain"/>
        <m/>
        <s v="GB" u="1"/>
      </sharedItems>
    </cacheField>
    <cacheField name="Sector" numFmtId="0">
      <sharedItems containsBlank="1" count="3">
        <s v="Public Sector"/>
        <s v="Private Sector"/>
        <m/>
      </sharedItems>
    </cacheField>
    <cacheField name="Year" numFmtId="0">
      <sharedItems containsString="0" containsBlank="1" containsNumber="1" containsInteger="1" minValue="2004" maxValue="2015" count="13">
        <n v="2009"/>
        <n v="2010"/>
        <n v="2011"/>
        <n v="2012"/>
        <n v="2013"/>
        <n v="2014"/>
        <n v="2015"/>
        <m/>
        <n v="2008" u="1"/>
        <n v="2006" u="1"/>
        <n v="2004" u="1"/>
        <n v="2007" u="1"/>
        <n v="2005" u="1"/>
      </sharedItems>
    </cacheField>
    <cacheField name="%" numFmtId="0">
      <sharedItems containsString="0" containsBlank="1" containsNumber="1" minValue="0.15393643997437267" maxValue="0.84606356002562733"/>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r:id="rId1" refreshedBy="James A Roberts" refreshedDate="42921.499593402776" createdVersion="1" refreshedVersion="4" recordCount="91" upgradeOnRefresh="1">
  <cacheSource type="worksheet">
    <worksheetSource ref="A4:C95" sheet="3D"/>
  </cacheSource>
  <cacheFields count="3">
    <cacheField name="Year" numFmtId="0">
      <sharedItems containsSemiMixedTypes="0" containsString="0" containsNumber="1" containsInteger="1" minValue="2004" maxValue="2016" count="13">
        <n v="2004"/>
        <n v="2005"/>
        <n v="2006"/>
        <n v="2007"/>
        <n v="2008"/>
        <n v="2009"/>
        <n v="2010"/>
        <n v="2011"/>
        <n v="2012"/>
        <n v="2013"/>
        <n v="2014"/>
        <n v="2015"/>
        <n v="2016"/>
      </sharedItems>
    </cacheField>
    <cacheField name="Geography" numFmtId="0">
      <sharedItems count="9">
        <s v="Bournemouth"/>
        <s v="Dorset"/>
        <s v="Poole"/>
        <s v="GB"/>
        <s v="South East"/>
        <s v="South West"/>
        <s v="Dorset LEP"/>
        <s v="England" u="1"/>
        <s v="England &amp; Wales" u="1"/>
      </sharedItems>
    </cacheField>
    <cacheField name="%" numFmtId="0">
      <sharedItems containsSemiMixedTypes="0" containsString="0" containsNumber="1" minValue="0.36799999999999999" maxValue="0.497"/>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r:id="rId1" refreshedBy="James A Roberts" refreshedDate="42921.499593865738" createdVersion="1" refreshedVersion="4" recordCount="294" upgradeOnRefresh="1">
  <cacheSource type="worksheet">
    <worksheetSource ref="A4:D298" sheet="11D"/>
  </cacheSource>
  <cacheFields count="4">
    <cacheField name="Year" numFmtId="0">
      <sharedItems containsSemiMixedTypes="0" containsString="0" containsNumber="1" containsInteger="1" minValue="2010" maxValue="2016" count="7">
        <n v="2010"/>
        <n v="2011"/>
        <n v="2012"/>
        <n v="2013"/>
        <n v="2014"/>
        <n v="2015"/>
        <n v="2016"/>
      </sharedItems>
    </cacheField>
    <cacheField name="Level" numFmtId="0">
      <sharedItems count="6">
        <s v="No qualifications"/>
        <s v="Other qualifications"/>
        <s v="NVQ Level 1"/>
        <s v="NVQ Level 2"/>
        <s v="NVQ Level 3"/>
        <s v="NVQ Level 4+"/>
      </sharedItems>
    </cacheField>
    <cacheField name="Geography" numFmtId="0">
      <sharedItems count="7">
        <s v="Bournemouth"/>
        <s v="Dorset"/>
        <s v="Poole"/>
        <s v="Great Britain"/>
        <s v="South East"/>
        <s v="South West"/>
        <s v="Dorset LEP"/>
      </sharedItems>
    </cacheField>
    <cacheField name="%" numFmtId="0">
      <sharedItems containsSemiMixedTypes="0" containsString="0" containsNumber="1" minValue="4.9000000000000002E-2" maxValue="0.41399999999999998"/>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r:id="rId1" refreshedBy="James A Roberts" refreshedDate="42921.499594328707" createdVersion="1" refreshedVersion="4" recordCount="66" upgradeOnRefresh="1">
  <cacheSource type="worksheet">
    <worksheetSource ref="A4:C70" sheet="12D"/>
  </cacheSource>
  <cacheFields count="3">
    <cacheField name="Year" numFmtId="0">
      <sharedItems containsMixedTypes="1" containsNumber="1" containsInteger="1" minValue="2009" maxValue="2012" count="15">
        <s v="2005/6"/>
        <s v="2006/7"/>
        <s v="2007/8"/>
        <s v="2008/9"/>
        <s v="2009/10"/>
        <s v="2010/11"/>
        <s v="2011/12"/>
        <s v="2012/13"/>
        <s v="2013/14"/>
        <s v="2014/15"/>
        <s v="2015/16"/>
        <n v="2011" u="1"/>
        <n v="2009" u="1"/>
        <n v="2012" u="1"/>
        <n v="2010" u="1"/>
      </sharedItems>
    </cacheField>
    <cacheField name="Geography" numFmtId="0">
      <sharedItems count="7">
        <s v="Bournemouth"/>
        <s v="Dorset"/>
        <s v="Poole"/>
        <s v="South East"/>
        <s v="South West"/>
        <s v="England"/>
        <s v="LEP estimate" u="1"/>
      </sharedItems>
    </cacheField>
    <cacheField name="%" numFmtId="0">
      <sharedItems containsSemiMixedTypes="0" containsString="0" containsNumber="1" minValue="0.436" maxValue="0.63"/>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r:id="rId1" refreshedBy="James A Roberts" refreshedDate="42921.499594791669" createdVersion="1" refreshedVersion="4" recordCount="91" upgradeOnRefresh="1">
  <cacheSource type="worksheet">
    <worksheetSource ref="A4:C95" sheet="13D"/>
  </cacheSource>
  <cacheFields count="3">
    <cacheField name="Year" numFmtId="0">
      <sharedItems containsSemiMixedTypes="0" containsString="0" containsNumber="1" containsInteger="1" minValue="2004" maxValue="2016" count="13">
        <n v="2004"/>
        <n v="2005"/>
        <n v="2006"/>
        <n v="2007"/>
        <n v="2008"/>
        <n v="2009"/>
        <n v="2010"/>
        <n v="2011"/>
        <n v="2012"/>
        <n v="2013"/>
        <n v="2014"/>
        <n v="2015"/>
        <n v="2016"/>
      </sharedItems>
    </cacheField>
    <cacheField name="Geography" numFmtId="0">
      <sharedItems count="8">
        <s v="Bournemouth"/>
        <s v="Dorset"/>
        <s v="Poole"/>
        <s v="GB"/>
        <s v="South East"/>
        <s v="South West"/>
        <s v="Dorset LEP"/>
        <s v="UK" u="1"/>
      </sharedItems>
    </cacheField>
    <cacheField name="Unemployment rate" numFmtId="0">
      <sharedItems containsSemiMixedTypes="0" containsString="0" containsNumber="1" minValue="2.3E-2" maxValue="9.6000000000000002E-2"/>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r:id="rId1" refreshedBy="James A Roberts" refreshedDate="42921.499595370369" createdVersion="1" refreshedVersion="4" recordCount="98" upgradeOnRefresh="1">
  <cacheSource type="worksheet">
    <worksheetSource ref="A4:C102" sheet="14D"/>
  </cacheSource>
  <cacheFields count="3">
    <cacheField name="Year" numFmtId="0">
      <sharedItems containsSemiMixedTypes="0" containsString="0" containsNumber="1" containsInteger="1" minValue="2003" maxValue="2016" count="14">
        <n v="2003"/>
        <n v="2004"/>
        <n v="2005"/>
        <n v="2006"/>
        <n v="2007"/>
        <n v="2008"/>
        <n v="2009"/>
        <n v="2010"/>
        <n v="2011"/>
        <n v="2012"/>
        <n v="2013"/>
        <n v="2014"/>
        <n v="2015"/>
        <n v="2016"/>
      </sharedItems>
    </cacheField>
    <cacheField name="Geography" numFmtId="0">
      <sharedItems count="8">
        <s v="Bournemouth"/>
        <s v="Dorset"/>
        <s v="Poole"/>
        <s v="GB"/>
        <s v="South East"/>
        <s v="South West"/>
        <s v="Dorset LEP"/>
        <s v="UK" u="1"/>
      </sharedItems>
    </cacheField>
    <cacheField name="Rate" numFmtId="0">
      <sharedItems containsSemiMixedTypes="0" containsString="0" containsNumber="1" minValue="8.0000000000000002E-3" maxValue="3.7999999999999999E-2"/>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r:id="rId1" refreshedBy="James A Roberts" refreshedDate="42921.499596064816" createdVersion="1" refreshedVersion="4" recordCount="91" upgradeOnRefresh="1">
  <cacheSource type="worksheet">
    <worksheetSource ref="A4:C95" sheet="15D"/>
  </cacheSource>
  <cacheFields count="3">
    <cacheField name="Year" numFmtId="0">
      <sharedItems containsSemiMixedTypes="0" containsString="0" containsNumber="1" containsInteger="1" minValue="2004" maxValue="2016" count="13">
        <n v="2004"/>
        <n v="2005"/>
        <n v="2006"/>
        <n v="2007"/>
        <n v="2008"/>
        <n v="2009"/>
        <n v="2010"/>
        <n v="2011"/>
        <n v="2012"/>
        <n v="2013"/>
        <n v="2014"/>
        <n v="2015"/>
        <n v="2016"/>
      </sharedItems>
    </cacheField>
    <cacheField name="Geography" numFmtId="0">
      <sharedItems count="8">
        <s v="Bournemouth"/>
        <s v="Dorset"/>
        <s v="Poole"/>
        <s v="GB"/>
        <s v="South East"/>
        <s v="South West"/>
        <s v="Dorset LEP"/>
        <s v="UK" u="1"/>
      </sharedItems>
    </cacheField>
    <cacheField name="Rate 16-24" numFmtId="0">
      <sharedItems containsSemiMixedTypes="0" containsString="0" containsNumber="1" minValue="2.5999999999999999E-2" maxValue="0.252"/>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r:id="rId1" refreshedBy="James A Roberts" refreshedDate="42921.499596412039" createdVersion="1" refreshedVersion="4" recordCount="98" upgradeOnRefresh="1">
  <cacheSource type="worksheet">
    <worksheetSource ref="A4:C102" sheet="16D"/>
  </cacheSource>
  <cacheFields count="3">
    <cacheField name="Year" numFmtId="0">
      <sharedItems containsSemiMixedTypes="0" containsString="0" containsNumber="1" containsInteger="1" minValue="2003" maxValue="2016" count="14">
        <n v="2003"/>
        <n v="2004"/>
        <n v="2005"/>
        <n v="2006"/>
        <n v="2007"/>
        <n v="2008"/>
        <n v="2009"/>
        <n v="2010"/>
        <n v="2011"/>
        <n v="2012"/>
        <n v="2013"/>
        <n v="2014"/>
        <n v="2015"/>
        <n v="2016"/>
      </sharedItems>
    </cacheField>
    <cacheField name="Geography" numFmtId="0">
      <sharedItems count="8">
        <s v="Bournemouth"/>
        <s v="Dorset"/>
        <s v="Poole"/>
        <s v="GB"/>
        <s v="South East"/>
        <s v="South West"/>
        <s v="Dorset LEP"/>
        <s v="UK" u="1"/>
      </sharedItems>
    </cacheField>
    <cacheField name="Rate 16-24" numFmtId="0">
      <sharedItems containsSemiMixedTypes="0" containsString="0" containsNumber="1" minValue="0.185" maxValue="0.32900000000000001"/>
    </cacheField>
  </cacheFields>
  <extLst>
    <ext xmlns:x14="http://schemas.microsoft.com/office/spreadsheetml/2009/9/main" uri="{725AE2AE-9491-48be-B2B4-4EB974FC3084}">
      <x14:pivotCacheDefinition/>
    </ext>
  </extLst>
</pivotCacheDefinition>
</file>

<file path=xl/pivotCache/pivotCacheDefinition18.xml><?xml version="1.0" encoding="utf-8"?>
<pivotCacheDefinition xmlns="http://schemas.openxmlformats.org/spreadsheetml/2006/main" xmlns:r="http://schemas.openxmlformats.org/officeDocument/2006/relationships" r:id="rId1" refreshedBy="James A Roberts" refreshedDate="42921.499597337963" createdVersion="1" refreshedVersion="4" recordCount="1608" upgradeOnRefresh="1">
  <cacheSource type="worksheet">
    <worksheetSource ref="A6:C1614" sheet="19D"/>
  </cacheSource>
  <cacheFields count="3">
    <cacheField name="Date" numFmtId="0">
      <sharedItems containsSemiMixedTypes="0" containsNonDate="0" containsDate="1" containsString="0" minDate="1995-01-01T00:00:00" maxDate="2017-04-02T00:00:00" count="268">
        <d v="1995-01-01T00:00:00"/>
        <d v="1995-02-01T00:00:00"/>
        <d v="1995-03-01T00:00:00"/>
        <d v="1995-04-01T00:00:00"/>
        <d v="1995-05-01T00:00:00"/>
        <d v="1995-06-01T00:00:00"/>
        <d v="1995-07-01T00:00:00"/>
        <d v="1995-08-01T00:00:00"/>
        <d v="1995-09-01T00:00:00"/>
        <d v="1995-10-01T00:00:00"/>
        <d v="1995-11-01T00:00:00"/>
        <d v="1995-12-01T00:00:00"/>
        <d v="1996-01-01T00:00:00"/>
        <d v="1996-02-01T00:00:00"/>
        <d v="1996-03-01T00:00:00"/>
        <d v="1996-04-01T00:00:00"/>
        <d v="1996-05-01T00:00:00"/>
        <d v="1996-06-01T00:00:00"/>
        <d v="1996-07-01T00:00:00"/>
        <d v="1996-08-01T00:00:00"/>
        <d v="1996-09-01T00:00:00"/>
        <d v="1996-10-01T00:00:00"/>
        <d v="1996-11-01T00:00:00"/>
        <d v="1996-12-01T00:00:00"/>
        <d v="1997-01-01T00:00:00"/>
        <d v="1997-02-01T00:00:00"/>
        <d v="1997-03-01T00:00:00"/>
        <d v="1997-04-01T00:00:00"/>
        <d v="1997-05-01T00:00:00"/>
        <d v="1997-06-01T00:00:00"/>
        <d v="1997-07-01T00:00:00"/>
        <d v="1997-08-01T00:00:00"/>
        <d v="1997-09-01T00:00:00"/>
        <d v="1997-10-01T00:00:00"/>
        <d v="1997-11-01T00:00:00"/>
        <d v="1997-12-01T00:00:00"/>
        <d v="1998-01-01T00:00:00"/>
        <d v="1998-02-01T00:00:00"/>
        <d v="1998-03-01T00:00:00"/>
        <d v="1998-04-01T00:00:00"/>
        <d v="1998-05-01T00:00:00"/>
        <d v="1998-06-01T00:00:00"/>
        <d v="1998-07-01T00:00:00"/>
        <d v="1998-08-01T00:00:00"/>
        <d v="1998-09-01T00:00:00"/>
        <d v="1998-10-01T00:00:00"/>
        <d v="1998-11-01T00:00:00"/>
        <d v="1998-12-01T00:00:00"/>
        <d v="1999-01-01T00:00:00"/>
        <d v="1999-02-01T00:00:00"/>
        <d v="1999-03-01T00:00:00"/>
        <d v="1999-04-01T00:00:00"/>
        <d v="1999-05-01T00:00:00"/>
        <d v="1999-06-01T00:00:00"/>
        <d v="1999-07-01T00:00:00"/>
        <d v="1999-08-01T00:00:00"/>
        <d v="1999-09-01T00:00:00"/>
        <d v="1999-10-01T00:00:00"/>
        <d v="1999-11-01T00:00:00"/>
        <d v="1999-12-01T00:00:00"/>
        <d v="2000-01-01T00:00:00"/>
        <d v="2000-02-01T00:00:00"/>
        <d v="2000-03-01T00:00:00"/>
        <d v="2000-04-01T00:00:00"/>
        <d v="2000-05-01T00:00:00"/>
        <d v="2000-06-01T00:00:00"/>
        <d v="2000-07-01T00:00:00"/>
        <d v="2000-08-01T00:00:00"/>
        <d v="2000-09-01T00:00:00"/>
        <d v="2000-10-01T00:00:00"/>
        <d v="2000-11-01T00:00:00"/>
        <d v="2000-12-01T00:00:00"/>
        <d v="2001-01-01T00:00:00"/>
        <d v="2001-02-01T00:00:00"/>
        <d v="2001-03-01T00:00:00"/>
        <d v="2001-04-01T00:00:00"/>
        <d v="2001-05-01T00:00:00"/>
        <d v="2001-06-01T00:00:00"/>
        <d v="2001-07-01T00:00:00"/>
        <d v="2001-08-01T00:00:00"/>
        <d v="2001-09-01T00:00:00"/>
        <d v="2001-10-01T00:00:00"/>
        <d v="2001-11-01T00:00:00"/>
        <d v="2001-12-01T00:00:00"/>
        <d v="2002-01-01T00:00:00"/>
        <d v="2002-02-01T00:00:00"/>
        <d v="2002-03-01T00:00:00"/>
        <d v="2002-04-01T00:00:00"/>
        <d v="2002-05-01T00:00:00"/>
        <d v="2002-06-01T00:00:00"/>
        <d v="2002-07-01T00:00:00"/>
        <d v="2002-08-01T00:00:00"/>
        <d v="2002-09-01T00:00:00"/>
        <d v="2002-10-01T00:00:00"/>
        <d v="2002-11-01T00:00:00"/>
        <d v="2002-12-01T00:00:00"/>
        <d v="2003-01-01T00:00:00"/>
        <d v="2003-02-01T00:00:00"/>
        <d v="2003-03-01T00:00:00"/>
        <d v="2003-04-01T00:00:00"/>
        <d v="2003-05-01T00:00:00"/>
        <d v="2003-06-01T00:00:00"/>
        <d v="2003-07-01T00:00:00"/>
        <d v="2003-08-01T00:00:00"/>
        <d v="2003-09-01T00:00:00"/>
        <d v="2003-10-01T00:00:00"/>
        <d v="2003-11-01T00:00:00"/>
        <d v="2003-12-01T00:00:00"/>
        <d v="2004-01-01T00:00:00"/>
        <d v="2004-02-01T00:00:00"/>
        <d v="2004-03-01T00:00:00"/>
        <d v="2004-04-01T00:00:00"/>
        <d v="2004-05-01T00:00:00"/>
        <d v="2004-06-01T00:00:00"/>
        <d v="2004-07-01T00:00:00"/>
        <d v="2004-08-01T00:00:00"/>
        <d v="2004-09-01T00:00:00"/>
        <d v="2004-10-01T00:00:00"/>
        <d v="2004-11-01T00:00:00"/>
        <d v="2004-12-01T00:00:00"/>
        <d v="2005-01-01T00:00:00"/>
        <d v="2005-02-01T00:00:00"/>
        <d v="2005-03-01T00:00:00"/>
        <d v="2005-04-01T00:00:00"/>
        <d v="2005-05-01T00:00:00"/>
        <d v="2005-06-01T00:00:00"/>
        <d v="2005-07-01T00:00:00"/>
        <d v="2005-08-01T00:00:00"/>
        <d v="2005-09-01T00:00:00"/>
        <d v="2005-10-01T00:00:00"/>
        <d v="2005-11-01T00:00:00"/>
        <d v="2005-12-01T00:00:00"/>
        <d v="2006-01-01T00:00:00"/>
        <d v="2006-02-01T00:00:00"/>
        <d v="2006-03-01T00:00:00"/>
        <d v="2006-04-01T00:00:00"/>
        <d v="2006-05-01T00:00:00"/>
        <d v="2006-06-01T00:00:00"/>
        <d v="2006-07-01T00:00:00"/>
        <d v="2006-08-01T00:00:00"/>
        <d v="2006-09-01T00:00:00"/>
        <d v="2006-10-01T00:00:00"/>
        <d v="2006-11-01T00:00:00"/>
        <d v="2006-12-01T00:00:00"/>
        <d v="2007-01-01T00:00:00"/>
        <d v="2007-02-01T00:00:00"/>
        <d v="2007-03-01T00:00:00"/>
        <d v="2007-04-01T00:00:00"/>
        <d v="2007-05-01T00:00:00"/>
        <d v="2007-06-01T00:00:00"/>
        <d v="2007-07-01T00:00:00"/>
        <d v="2007-08-01T00:00:00"/>
        <d v="2007-09-01T00:00:00"/>
        <d v="2007-10-01T00:00:00"/>
        <d v="2007-11-01T00:00:00"/>
        <d v="2007-12-01T00:00:00"/>
        <d v="2008-01-01T00:00:00"/>
        <d v="2008-02-01T00:00:00"/>
        <d v="2008-03-01T00:00:00"/>
        <d v="2008-04-01T00:00:00"/>
        <d v="2008-05-01T00:00:00"/>
        <d v="2008-06-01T00:00:00"/>
        <d v="2008-07-01T00:00:00"/>
        <d v="2008-08-01T00:00:00"/>
        <d v="2008-09-01T00:00:00"/>
        <d v="2008-10-01T00:00:00"/>
        <d v="2008-11-01T00:00:00"/>
        <d v="2008-12-01T00:00:00"/>
        <d v="2009-01-01T00:00:00"/>
        <d v="2009-02-01T00:00:00"/>
        <d v="2009-03-01T00:00:00"/>
        <d v="2009-04-01T00:00:00"/>
        <d v="2009-05-01T00:00:00"/>
        <d v="2009-06-01T00:00:00"/>
        <d v="2009-07-01T00:00:00"/>
        <d v="2009-08-01T00:00:00"/>
        <d v="2009-09-01T00:00:00"/>
        <d v="2009-10-01T00:00:00"/>
        <d v="2009-11-01T00:00:00"/>
        <d v="2009-12-01T00:00:00"/>
        <d v="2010-01-01T00:00:00"/>
        <d v="2010-02-01T00:00:00"/>
        <d v="2010-03-01T00:00:00"/>
        <d v="2010-04-01T00:00:00"/>
        <d v="2010-05-01T00:00:00"/>
        <d v="2010-06-01T00:00:00"/>
        <d v="2010-07-01T00:00:00"/>
        <d v="2010-08-01T00:00:00"/>
        <d v="2010-09-01T00:00:00"/>
        <d v="2010-10-01T00:00:00"/>
        <d v="2010-11-01T00:00:00"/>
        <d v="2010-12-01T00:00:00"/>
        <d v="2011-01-01T00:00:00"/>
        <d v="2011-02-01T00:00:00"/>
        <d v="2011-03-01T00:00:00"/>
        <d v="2011-04-01T00:00:00"/>
        <d v="2011-05-01T00:00:00"/>
        <d v="2011-06-01T00:00:00"/>
        <d v="2011-07-01T00:00:00"/>
        <d v="2011-08-01T00:00:00"/>
        <d v="2011-09-01T00:00:00"/>
        <d v="2011-10-01T00:00:00"/>
        <d v="2011-11-01T00:00:00"/>
        <d v="2011-12-01T00:00:00"/>
        <d v="2012-01-01T00:00:00"/>
        <d v="2012-02-01T00:00:00"/>
        <d v="2012-03-01T00:00:00"/>
        <d v="2012-04-01T00:00:00"/>
        <d v="2012-05-01T00:00:00"/>
        <d v="2012-06-01T00:00:00"/>
        <d v="2012-07-01T00:00:00"/>
        <d v="2012-08-01T00:00:00"/>
        <d v="2012-09-01T00:00:00"/>
        <d v="2012-10-01T00:00:00"/>
        <d v="2012-11-01T00:00:00"/>
        <d v="2012-12-01T00:00:00"/>
        <d v="2013-01-01T00:00:00"/>
        <d v="2013-02-01T00:00:00"/>
        <d v="2013-03-01T00:00:00"/>
        <d v="2013-04-01T00:00:00"/>
        <d v="2013-05-01T00:00:00"/>
        <d v="2013-06-01T00:00:00"/>
        <d v="2013-07-01T00:00:00"/>
        <d v="2013-08-01T00:00:00"/>
        <d v="2013-09-01T00:00:00"/>
        <d v="2013-10-01T00:00:00"/>
        <d v="2013-11-01T00:00:00"/>
        <d v="2013-12-01T00:00:00"/>
        <d v="2014-01-01T00:00:00"/>
        <d v="2014-02-01T00:00:00"/>
        <d v="2014-03-01T00:00:00"/>
        <d v="2014-04-01T00:00:00"/>
        <d v="2014-05-01T00:00:00"/>
        <d v="2014-06-01T00:00:00"/>
        <d v="2014-07-01T00:00:00"/>
        <d v="2014-08-01T00:00:00"/>
        <d v="2014-09-01T00:00:00"/>
        <d v="2014-10-01T00:00:00"/>
        <d v="2014-11-01T00:00:00"/>
        <d v="2014-12-01T00:00:00"/>
        <d v="2015-01-01T00:00:00"/>
        <d v="2015-02-01T00:00:00"/>
        <d v="2015-03-01T00:00:00"/>
        <d v="2015-04-01T00:00:00"/>
        <d v="2015-05-01T00:00:00"/>
        <d v="2015-06-01T00:00:00"/>
        <d v="2015-07-01T00:00:00"/>
        <d v="2015-08-01T00:00:00"/>
        <d v="2015-09-01T00:00:00"/>
        <d v="2015-10-01T00:00:00"/>
        <d v="2015-11-01T00:00:00"/>
        <d v="2015-12-01T00:00:00"/>
        <d v="2016-01-01T00:00:00"/>
        <d v="2016-02-01T00:00:00"/>
        <d v="2016-03-01T00:00:00"/>
        <d v="2016-04-01T00:00:00"/>
        <d v="2016-05-01T00:00:00"/>
        <d v="2016-06-01T00:00:00"/>
        <d v="2016-07-01T00:00:00"/>
        <d v="2016-08-01T00:00:00"/>
        <d v="2016-09-01T00:00:00"/>
        <d v="2016-10-01T00:00:00"/>
        <d v="2016-11-01T00:00:00"/>
        <d v="2016-12-01T00:00:00"/>
        <d v="2017-01-01T00:00:00"/>
        <d v="2017-02-01T00:00:00"/>
        <d v="2017-03-01T00:00:00"/>
        <d v="2017-04-01T00:00:00"/>
      </sharedItems>
    </cacheField>
    <cacheField name="Geography" numFmtId="0">
      <sharedItems count="13">
        <s v="Bournemouth"/>
        <s v="Poole"/>
        <s v="Dorset"/>
        <s v="England &amp; Wales"/>
        <s v="South East"/>
        <s v="South West"/>
        <s v="Bournemouth " u="1"/>
        <s v="Poole " u="1"/>
        <s v="E&amp;W-All" u="1"/>
        <s v="England and Wales " u="1"/>
        <s v="South East " u="1"/>
        <s v="Dorset " u="1"/>
        <s v="South West " u="1"/>
      </sharedItems>
    </cacheField>
    <cacheField name="Avg Price" numFmtId="0">
      <sharedItems containsSemiMixedTypes="0" containsString="0" containsNumber="1" containsInteger="1" minValue="47794" maxValue="315334"/>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r:id="rId1" refreshedBy="James A Roberts" refreshedDate="42921.499597685186" createdVersion="1" refreshedVersion="4" recordCount="240" upgradeOnRefresh="1">
  <cacheSource type="worksheet">
    <worksheetSource ref="A4:C244" sheet="20D"/>
  </cacheSource>
  <cacheFields count="3">
    <cacheField name="Year" numFmtId="0">
      <sharedItems containsSemiMixedTypes="0" containsString="0" containsNumber="1" containsInteger="1" minValue="1997" maxValue="2016" count="20">
        <n v="1997"/>
        <n v="1998"/>
        <n v="1999"/>
        <n v="2000"/>
        <n v="2001"/>
        <n v="2002"/>
        <n v="2003"/>
        <n v="2004"/>
        <n v="2005"/>
        <n v="2006"/>
        <n v="2007"/>
        <n v="2008"/>
        <n v="2009"/>
        <n v="2010"/>
        <n v="2011"/>
        <n v="2012"/>
        <n v="2013"/>
        <n v="2014"/>
        <n v="2015"/>
        <n v="2016"/>
      </sharedItems>
    </cacheField>
    <cacheField name="Geography" numFmtId="0">
      <sharedItems containsBlank="1" count="13">
        <s v="England"/>
        <s v="South West"/>
        <s v="Bournemouth"/>
        <s v="Poole"/>
        <s v="Dorset"/>
        <s v="South East"/>
        <s v="Christchurch"/>
        <s v="East Dorset"/>
        <s v="North Dorset"/>
        <s v="Purbeck"/>
        <s v="West Dorset"/>
        <s v="Weymouth &amp; Portland"/>
        <m u="1"/>
      </sharedItems>
    </cacheField>
    <cacheField name="Ratio" numFmtId="0">
      <sharedItems containsString="0" containsBlank="1" containsNumber="1" minValue="3.57" maxValue="13.46"/>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James A Roberts" refreshedDate="42921.499588657411" createdVersion="1" refreshedVersion="4" recordCount="4" upgradeOnRefresh="1">
  <cacheSource type="worksheet">
    <worksheetSource ref="A4:C8" sheet="18D"/>
  </cacheSource>
  <cacheFields count="3">
    <cacheField name="Year" numFmtId="0">
      <sharedItems containsSemiMixedTypes="0" containsString="0" containsNumber="1" containsInteger="1" minValue="2011" maxValue="2015" count="4">
        <n v="2011"/>
        <n v="2012"/>
        <n v="2013"/>
        <n v="2015"/>
      </sharedItems>
    </cacheField>
    <cacheField name="Geography" numFmtId="0">
      <sharedItems containsBlank="1" count="5">
        <s v="Dorset LEP"/>
        <m u="1"/>
        <s v="Bournemouth" u="1"/>
        <s v="Dorset" u="1"/>
        <s v="Poole" u="1"/>
      </sharedItems>
    </cacheField>
    <cacheField name="%" numFmtId="0">
      <sharedItems containsSemiMixedTypes="0" containsString="0" containsNumber="1" minValue="0.05" maxValue="0.127"/>
    </cacheField>
  </cacheFields>
  <extLst>
    <ext xmlns:x14="http://schemas.microsoft.com/office/spreadsheetml/2009/9/main" uri="{725AE2AE-9491-48be-B2B4-4EB974FC3084}">
      <x14:pivotCacheDefinition/>
    </ext>
  </extLst>
</pivotCacheDefinition>
</file>

<file path=xl/pivotCache/pivotCacheDefinition20.xml><?xml version="1.0" encoding="utf-8"?>
<pivotCacheDefinition xmlns="http://schemas.openxmlformats.org/spreadsheetml/2006/main" xmlns:r="http://schemas.openxmlformats.org/officeDocument/2006/relationships" r:id="rId1" refreshedBy="James A Roberts" refreshedDate="42921.499598263887" createdVersion="1" refreshedVersion="4" recordCount="60" upgradeOnRefresh="1">
  <cacheSource type="worksheet">
    <worksheetSource ref="A4:C64" sheet="23D"/>
  </cacheSource>
  <cacheFields count="3">
    <cacheField name="Year" numFmtId="0">
      <sharedItems containsSemiMixedTypes="0" containsString="0" containsNumber="1" containsInteger="1" minValue="2005" maxValue="2014" count="10">
        <n v="2005"/>
        <n v="2006"/>
        <n v="2007"/>
        <n v="2008"/>
        <n v="2009"/>
        <n v="2010"/>
        <n v="2011"/>
        <n v="2012"/>
        <n v="2013"/>
        <n v="2014"/>
      </sharedItems>
    </cacheField>
    <cacheField name="Geography" numFmtId="0">
      <sharedItems count="6">
        <s v="England"/>
        <s v="South West"/>
        <s v="Poole"/>
        <s v="Dorset"/>
        <s v="Bournemouth"/>
        <s v="South East"/>
      </sharedItems>
    </cacheField>
    <cacheField name="Emissions per capita" numFmtId="0">
      <sharedItems containsSemiMixedTypes="0" containsString="0" containsNumber="1" minValue="1.5" maxValue="2.5990871580109629"/>
    </cacheField>
  </cacheFields>
  <extLst>
    <ext xmlns:x14="http://schemas.microsoft.com/office/spreadsheetml/2009/9/main" uri="{725AE2AE-9491-48be-B2B4-4EB974FC3084}">
      <x14:pivotCacheDefinition/>
    </ext>
  </extLst>
</pivotCacheDefinition>
</file>

<file path=xl/pivotCache/pivotCacheDefinition21.xml><?xml version="1.0" encoding="utf-8"?>
<pivotCacheDefinition xmlns="http://schemas.openxmlformats.org/spreadsheetml/2006/main" xmlns:r="http://schemas.openxmlformats.org/officeDocument/2006/relationships" r:id="rId1" refreshedBy="James A Roberts" refreshedDate="42921.499598842594" createdVersion="1" refreshedVersion="4" recordCount="60" upgradeOnRefresh="1">
  <cacheSource type="worksheet">
    <worksheetSource ref="A4:C64" sheet="24D"/>
  </cacheSource>
  <cacheFields count="3">
    <cacheField name="Year" numFmtId="0">
      <sharedItems containsSemiMixedTypes="0" containsString="0" containsNumber="1" containsInteger="1" minValue="2005" maxValue="2014" count="10">
        <n v="2005"/>
        <n v="2006"/>
        <n v="2007"/>
        <n v="2008"/>
        <n v="2009"/>
        <n v="2010"/>
        <n v="2011"/>
        <n v="2012"/>
        <n v="2013"/>
        <n v="2014"/>
      </sharedItems>
    </cacheField>
    <cacheField name="Geography" numFmtId="0">
      <sharedItems count="6">
        <s v="South East"/>
        <s v="Bournemouth"/>
        <s v="Dorset"/>
        <s v="Poole"/>
        <s v="South West"/>
        <s v="England"/>
      </sharedItems>
    </cacheField>
    <cacheField name="Emissions per capita" numFmtId="0">
      <sharedItems containsSemiMixedTypes="0" containsString="0" containsNumber="1" minValue="0.9" maxValue="2.6"/>
    </cacheField>
  </cacheFields>
  <extLst>
    <ext xmlns:x14="http://schemas.microsoft.com/office/spreadsheetml/2009/9/main" uri="{725AE2AE-9491-48be-B2B4-4EB974FC3084}">
      <x14:pivotCacheDefinition/>
    </ext>
  </extLst>
</pivotCacheDefinition>
</file>

<file path=xl/pivotCache/pivotCacheDefinition22.xml><?xml version="1.0" encoding="utf-8"?>
<pivotCacheDefinition xmlns="http://schemas.openxmlformats.org/spreadsheetml/2006/main" xmlns:r="http://schemas.openxmlformats.org/officeDocument/2006/relationships" r:id="rId1" refreshedBy="James A Roberts" refreshedDate="42921.499599305556" createdVersion="1" refreshedVersion="4" recordCount="60" upgradeOnRefresh="1">
  <cacheSource type="worksheet">
    <worksheetSource ref="A4:C64" sheet="22D"/>
  </cacheSource>
  <cacheFields count="3">
    <cacheField name="Year" numFmtId="0">
      <sharedItems containsSemiMixedTypes="0" containsString="0" containsNumber="1" containsInteger="1" minValue="2005" maxValue="2014" count="10">
        <n v="2005"/>
        <n v="2006"/>
        <n v="2007"/>
        <n v="2008"/>
        <n v="2009"/>
        <n v="2010"/>
        <n v="2011"/>
        <n v="2012"/>
        <n v="2013"/>
        <n v="2014"/>
      </sharedItems>
    </cacheField>
    <cacheField name="Geography" numFmtId="0">
      <sharedItems count="6">
        <s v="South East"/>
        <s v="Bournemouth"/>
        <s v="Dorset"/>
        <s v="South West"/>
        <s v="Poole"/>
        <s v="England"/>
      </sharedItems>
    </cacheField>
    <cacheField name="Emissions per capita" numFmtId="0">
      <sharedItems containsSemiMixedTypes="0" containsString="0" containsNumber="1" minValue="1.2" maxValue="3.7776276262656623"/>
    </cacheField>
  </cacheFields>
  <extLst>
    <ext xmlns:x14="http://schemas.microsoft.com/office/spreadsheetml/2009/9/main" uri="{725AE2AE-9491-48be-B2B4-4EB974FC3084}">
      <x14:pivotCacheDefinition/>
    </ext>
  </extLst>
</pivotCacheDefinition>
</file>

<file path=xl/pivotCache/pivotCacheDefinition23.xml><?xml version="1.0" encoding="utf-8"?>
<pivotCacheDefinition xmlns="http://schemas.openxmlformats.org/spreadsheetml/2006/main" xmlns:r="http://schemas.openxmlformats.org/officeDocument/2006/relationships" r:id="rId1" refreshedBy="James A Roberts" refreshedDate="42921.499600115741" createdVersion="1" refreshedVersion="4" recordCount="20" upgradeOnRefresh="1">
  <cacheSource type="worksheet">
    <worksheetSource ref="A4:D24" sheet="21D"/>
  </cacheSource>
  <cacheFields count="4">
    <cacheField name="Year" numFmtId="0">
      <sharedItems containsSemiMixedTypes="0" containsString="0" containsNumber="1" containsInteger="1" minValue="2007" maxValue="2016" count="10">
        <n v="2007"/>
        <n v="2008"/>
        <n v="2009"/>
        <n v="2010"/>
        <n v="2011"/>
        <n v="2012"/>
        <n v="2013"/>
        <n v="2014"/>
        <n v="2015"/>
        <n v="2016"/>
      </sharedItems>
    </cacheField>
    <cacheField name="Indicator" numFmtId="0">
      <sharedItems containsBlank="1" count="4">
        <s v="Enquiries"/>
        <s v="Availability"/>
        <m u="1"/>
        <s v="Available" u="1"/>
      </sharedItems>
    </cacheField>
    <cacheField name="No" numFmtId="0">
      <sharedItems containsSemiMixedTypes="0" containsString="0" containsNumber="1" minValue="479" maxValue="1928"/>
    </cacheField>
    <cacheField name="Geography" numFmtId="0">
      <sharedItems containsBlank="1" count="2">
        <s v="Dorset LEP"/>
        <m u="1"/>
      </sharedItems>
    </cacheField>
  </cacheFields>
  <extLst>
    <ext xmlns:x14="http://schemas.microsoft.com/office/spreadsheetml/2009/9/main" uri="{725AE2AE-9491-48be-B2B4-4EB974FC3084}">
      <x14:pivotCacheDefinition/>
    </ext>
  </extLst>
</pivotCacheDefinition>
</file>

<file path=xl/pivotCache/pivotCacheDefinition24.xml><?xml version="1.0" encoding="utf-8"?>
<pivotCacheDefinition xmlns="http://schemas.openxmlformats.org/spreadsheetml/2006/main" xmlns:r="http://schemas.openxmlformats.org/officeDocument/2006/relationships" r:id="rId1" refreshedBy="James A Roberts" refreshedDate="42921.499600462965" createdVersion="1" refreshedVersion="4" recordCount="60" upgradeOnRefresh="1">
  <cacheSource type="worksheet">
    <worksheetSource ref="A4:C64" sheet="2D"/>
  </cacheSource>
  <cacheFields count="3">
    <cacheField name="Geography" numFmtId="0">
      <sharedItems count="5">
        <s v="Bournemouth &amp; Poole"/>
        <s v="Dorset CC"/>
        <s v="South East"/>
        <s v="South West"/>
        <s v="Dorset LEP"/>
      </sharedItems>
    </cacheField>
    <cacheField name="Year" numFmtId="0">
      <sharedItems containsSemiMixedTypes="0" containsString="0" containsNumber="1" containsInteger="1" minValue="2004" maxValue="2015" count="12">
        <n v="2004"/>
        <n v="2005"/>
        <n v="2006"/>
        <n v="2007"/>
        <n v="2008"/>
        <n v="2009"/>
        <n v="2010"/>
        <n v="2011"/>
        <n v="2012"/>
        <n v="2013"/>
        <n v="2014"/>
        <n v="2015"/>
      </sharedItems>
    </cacheField>
    <cacheField name="GVA per hour worked" numFmtId="0">
      <sharedItems containsSemiMixedTypes="0" containsString="0" containsNumber="1" minValue="80.97" maxValue="107.05"/>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James A Roberts" refreshedDate="42921.499589004627" createdVersion="1" refreshedVersion="4" recordCount="147" upgradeOnRefresh="1">
  <cacheSource type="worksheet">
    <worksheetSource ref="A4:D151" sheet="4D"/>
  </cacheSource>
  <cacheFields count="4">
    <cacheField name="Year" numFmtId="0">
      <sharedItems containsSemiMixedTypes="0" containsString="0" containsNumber="1" containsInteger="1" minValue="2009" maxValue="2015" count="7">
        <n v="2009"/>
        <n v="2010"/>
        <n v="2011"/>
        <n v="2012"/>
        <n v="2013"/>
        <n v="2014"/>
        <n v="2015"/>
      </sharedItems>
    </cacheField>
    <cacheField name="Industry" numFmtId="0">
      <sharedItems count="8">
        <s v="Knowledge-driven manufacturing (%)"/>
        <s v="Knowledge-intensive services (%)"/>
        <s v="Knowledge driven - Total (%)"/>
        <s v="Total - Knowledge driven" u="1"/>
        <s v="Knowledge-driven manufacturing" u="1"/>
        <s v="Total - Knowledge driven (%)" u="1"/>
        <s v="Knowledge-intensive services" u="1"/>
        <s v="Knowledege driven - Total (%)" u="1"/>
      </sharedItems>
    </cacheField>
    <cacheField name="Geography" numFmtId="0">
      <sharedItems count="8">
        <s v="Bournemouth"/>
        <s v="Dorset"/>
        <s v="Poole"/>
        <s v="Dorset LEP"/>
        <s v="South East"/>
        <s v="South West"/>
        <s v="GB"/>
        <s v="England" u="1"/>
      </sharedItems>
    </cacheField>
    <cacheField name="%" numFmtId="0">
      <sharedItems containsSemiMixedTypes="0" containsString="0" containsNumber="1" minValue="8.0000000000000002E-3" maxValue="0.57966751127866023"/>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James A Roberts" refreshedDate="42921.499589583334" createdVersion="1" refreshedVersion="4" recordCount="49" upgradeOnRefresh="1">
  <cacheSource type="worksheet">
    <worksheetSource ref="A4:C53" sheet="5D"/>
  </cacheSource>
  <cacheFields count="3">
    <cacheField name="Year" numFmtId="0">
      <sharedItems containsSemiMixedTypes="0" containsString="0" containsNumber="1" containsInteger="1" minValue="2009" maxValue="2015" count="7">
        <n v="2009"/>
        <n v="2010"/>
        <n v="2011"/>
        <n v="2012"/>
        <n v="2013"/>
        <n v="2014"/>
        <n v="2015"/>
      </sharedItems>
    </cacheField>
    <cacheField name="Geography" numFmtId="0">
      <sharedItems count="9">
        <s v="Bournemouth"/>
        <s v="Dorset"/>
        <s v="Poole"/>
        <s v="GB"/>
        <s v="South East"/>
        <s v="South West"/>
        <s v="Dorset LEP"/>
        <s v="Great Britain" u="1"/>
        <s v="England" u="1"/>
      </sharedItems>
    </cacheField>
    <cacheField name="%" numFmtId="0">
      <sharedItems containsSemiMixedTypes="0" containsString="0" containsNumber="1" minValue="1.0999999999999999E-2" maxValue="6.8000000000000005E-2"/>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James A Roberts" refreshedDate="42921.499590162035" createdVersion="1" refreshedVersion="4" recordCount="49" upgradeOnRefresh="1">
  <cacheSource type="worksheet">
    <worksheetSource ref="A4:C53" sheet="6D"/>
  </cacheSource>
  <cacheFields count="3">
    <cacheField name="Year" numFmtId="0">
      <sharedItems containsSemiMixedTypes="0" containsString="0" containsNumber="1" containsInteger="1" minValue="2009" maxValue="2015" count="7">
        <n v="2009"/>
        <n v="2010"/>
        <n v="2011"/>
        <n v="2012"/>
        <n v="2013"/>
        <n v="2014"/>
        <n v="2015"/>
      </sharedItems>
    </cacheField>
    <cacheField name="Geography" numFmtId="0">
      <sharedItems count="7">
        <s v="Bournemouth"/>
        <s v="Dorset"/>
        <s v="Poole"/>
        <s v="GB"/>
        <s v="South East"/>
        <s v="South West"/>
        <s v="Dorset LEP"/>
      </sharedItems>
    </cacheField>
    <cacheField name="%" numFmtId="0">
      <sharedItems containsSemiMixedTypes="0" containsString="0" containsNumber="1" minValue="2.4E-2" maxValue="5.3999999999999999E-2"/>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James A Roberts" refreshedDate="42921.499590856482" createdVersion="1" refreshedVersion="4" recordCount="49" upgradeOnRefresh="1">
  <cacheSource type="worksheet">
    <worksheetSource ref="A4:C53" sheet="7D"/>
  </cacheSource>
  <cacheFields count="3">
    <cacheField name="Geography" numFmtId="0">
      <sharedItems count="7">
        <s v="Bournemouth"/>
        <s v="Dorset"/>
        <s v="Poole"/>
        <s v="Great Britain"/>
        <s v="South East"/>
        <s v="South West"/>
        <s v="Dorset LEP"/>
      </sharedItems>
    </cacheField>
    <cacheField name="Year" numFmtId="0">
      <sharedItems containsSemiMixedTypes="0" containsString="0" containsNumber="1" containsInteger="1" minValue="2009" maxValue="2015" count="7">
        <n v="2009"/>
        <n v="2010"/>
        <n v="2011"/>
        <n v="2012"/>
        <n v="2013"/>
        <n v="2014"/>
        <n v="2015"/>
      </sharedItems>
    </cacheField>
    <cacheField name="%" numFmtId="0">
      <sharedItems containsSemiMixedTypes="0" containsString="0" containsNumber="1" minValue="1.4999999999999999E-2" maxValue="4.2627110861282798E-2"/>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r:id="rId1" refreshedBy="James A Roberts" refreshedDate="42921.499591203705" createdVersion="1" refreshedVersion="4" recordCount="147" upgradeOnRefresh="1">
  <cacheSource type="worksheet">
    <worksheetSource ref="A4:D151" sheet="8D"/>
  </cacheSource>
  <cacheFields count="4">
    <cacheField name="Geography" numFmtId="0">
      <sharedItems count="8">
        <s v="GB"/>
        <s v="South East"/>
        <s v="South West"/>
        <s v="Bournemouth"/>
        <s v="Dorset"/>
        <s v="Poole"/>
        <s v="Dorset LEP"/>
        <s v="GB " u="1"/>
      </sharedItems>
    </cacheField>
    <cacheField name="Indicator" numFmtId="0">
      <sharedItems count="3">
        <s v="Births as % of count"/>
        <s v="Deaths as % of count"/>
        <s v="Stock change"/>
      </sharedItems>
    </cacheField>
    <cacheField name="Year" numFmtId="0">
      <sharedItems containsSemiMixedTypes="0" containsString="0" containsNumber="1" containsInteger="1" minValue="2009" maxValue="2015" count="7">
        <n v="2009"/>
        <n v="2010"/>
        <n v="2011"/>
        <n v="2012"/>
        <n v="2013"/>
        <n v="2014"/>
        <n v="2015"/>
      </sharedItems>
    </cacheField>
    <cacheField name="Number" numFmtId="0">
      <sharedItems containsSemiMixedTypes="0" containsString="0" containsNumber="1" minValue="-0.03" maxValue="0.14976228209191758"/>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r:id="rId1" refreshedBy="James A Roberts" refreshedDate="42921.499591782405" createdVersion="1" refreshedVersion="4" recordCount="49" upgradeOnRefresh="1">
  <cacheSource type="worksheet">
    <worksheetSource ref="A4:C53" sheet="9D"/>
  </cacheSource>
  <cacheFields count="3">
    <cacheField name="Geography" numFmtId="0">
      <sharedItems count="8">
        <s v="GB"/>
        <s v="South East"/>
        <s v="South West"/>
        <s v="Bournemouth"/>
        <s v="Poole"/>
        <s v="Dorset"/>
        <s v="Dorset LEP"/>
        <s v="UK" u="1"/>
      </sharedItems>
    </cacheField>
    <cacheField name="Year" numFmtId="0">
      <sharedItems containsSemiMixedTypes="0" containsString="0" containsNumber="1" containsInteger="1" minValue="2009" maxValue="2015" count="7">
        <n v="2009"/>
        <n v="2010"/>
        <n v="2011"/>
        <n v="2012"/>
        <n v="2013"/>
        <n v="2014"/>
        <n v="2015"/>
      </sharedItems>
    </cacheField>
    <cacheField name="Value" numFmtId="0">
      <sharedItems containsSemiMixedTypes="0" containsString="0" containsNumber="1" minValue="0.17862126709461346" maxValue="0.25594294770206022"/>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r:id="rId1" refreshedBy="James A Roberts" refreshedDate="42921.499592245367" createdVersion="1" refreshedVersion="4" recordCount="210" upgradeOnRefresh="1">
  <cacheSource type="worksheet">
    <worksheetSource ref="A4:D214" sheet="10D"/>
  </cacheSource>
  <cacheFields count="4">
    <cacheField name="Geography" numFmtId="0">
      <sharedItems count="8">
        <s v="GB"/>
        <s v="South East"/>
        <s v="South West"/>
        <s v="Bournemouth"/>
        <s v="Dorset"/>
        <s v="Poole"/>
        <s v="Dorset LEP" u="1"/>
        <s v="UK" u="1"/>
      </sharedItems>
    </cacheField>
    <cacheField name="Year" numFmtId="0">
      <sharedItems containsSemiMixedTypes="0" containsString="0" containsNumber="1" containsInteger="1" minValue="2006" maxValue="2015" count="10">
        <n v="2009"/>
        <n v="2010"/>
        <n v="2011"/>
        <n v="2012"/>
        <n v="2013"/>
        <n v="2014"/>
        <n v="2015"/>
        <n v="2006" u="1"/>
        <n v="2007" u="1"/>
        <n v="2008" u="1"/>
      </sharedItems>
    </cacheField>
    <cacheField name="Survival" numFmtId="0">
      <sharedItems count="5">
        <s v="1 Year"/>
        <s v="2 Years"/>
        <s v="3 Years"/>
        <s v="4 Years"/>
        <s v="5 Years"/>
      </sharedItems>
    </cacheField>
    <cacheField name="%" numFmtId="0">
      <sharedItems containsSemiMixedTypes="0" containsString="0" containsNumber="1" minValue="0.38200000000000001" maxValue="0.9829999999999999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
  <r>
    <x v="0"/>
    <x v="0"/>
    <x v="0"/>
    <n v="55.3"/>
  </r>
  <r>
    <x v="1"/>
    <x v="0"/>
    <x v="0"/>
    <n v="62.1"/>
  </r>
  <r>
    <x v="2"/>
    <x v="0"/>
    <x v="0"/>
    <n v="76.7"/>
  </r>
  <r>
    <x v="3"/>
    <x v="0"/>
    <x v="0"/>
    <n v="94"/>
  </r>
  <r>
    <x v="0"/>
    <x v="0"/>
    <x v="1"/>
    <m/>
  </r>
  <r>
    <x v="1"/>
    <x v="0"/>
    <x v="1"/>
    <n v="6.1"/>
  </r>
  <r>
    <x v="2"/>
    <x v="0"/>
    <x v="1"/>
    <n v="19.7"/>
  </r>
  <r>
    <x v="3"/>
    <x v="0"/>
    <x v="1"/>
    <n v="34"/>
  </r>
  <r>
    <x v="0"/>
    <x v="0"/>
    <x v="2"/>
    <n v="69.3"/>
  </r>
  <r>
    <x v="1"/>
    <x v="0"/>
    <x v="2"/>
    <n v="72.5"/>
  </r>
  <r>
    <x v="2"/>
    <x v="0"/>
    <x v="2"/>
    <n v="76.099999999999994"/>
  </r>
  <r>
    <x v="3"/>
    <x v="0"/>
    <x v="2"/>
    <n v="80"/>
  </r>
</pivotCacheRecords>
</file>

<file path=xl/pivotCache/pivotCacheRecords10.xml><?xml version="1.0" encoding="utf-8"?>
<pivotCacheRecords xmlns="http://schemas.openxmlformats.org/spreadsheetml/2006/main" xmlns:r="http://schemas.openxmlformats.org/officeDocument/2006/relationships" count="168">
  <r>
    <x v="0"/>
    <x v="0"/>
    <x v="0"/>
    <n v="0.19764754722203004"/>
  </r>
  <r>
    <x v="0"/>
    <x v="0"/>
    <x v="1"/>
    <n v="0.2040181410912309"/>
  </r>
  <r>
    <x v="0"/>
    <x v="0"/>
    <x v="2"/>
    <n v="0.20337993755938646"/>
  </r>
  <r>
    <x v="0"/>
    <x v="0"/>
    <x v="3"/>
    <n v="0.17925245866638198"/>
  </r>
  <r>
    <x v="0"/>
    <x v="0"/>
    <x v="4"/>
    <n v="0.17521179873953921"/>
  </r>
  <r>
    <x v="0"/>
    <x v="0"/>
    <x v="5"/>
    <n v="0.16539968603601934"/>
  </r>
  <r>
    <x v="0"/>
    <x v="0"/>
    <x v="6"/>
    <n v="0.15625"/>
  </r>
  <r>
    <x v="0"/>
    <x v="1"/>
    <x v="0"/>
    <n v="0.80233861482045254"/>
  </r>
  <r>
    <x v="0"/>
    <x v="1"/>
    <x v="1"/>
    <n v="0.79598185890876916"/>
  </r>
  <r>
    <x v="0"/>
    <x v="1"/>
    <x v="2"/>
    <n v="0.79660648839419035"/>
  </r>
  <r>
    <x v="0"/>
    <x v="1"/>
    <x v="3"/>
    <n v="0.82074754133361805"/>
  </r>
  <r>
    <x v="0"/>
    <x v="1"/>
    <x v="4"/>
    <n v="0.82477528670317179"/>
  </r>
  <r>
    <x v="0"/>
    <x v="1"/>
    <x v="5"/>
    <n v="0.83458795317734025"/>
  </r>
  <r>
    <x v="0"/>
    <x v="1"/>
    <x v="6"/>
    <n v="0.84375"/>
  </r>
  <r>
    <x v="1"/>
    <x v="0"/>
    <x v="0"/>
    <n v="0.24083635454431804"/>
  </r>
  <r>
    <x v="1"/>
    <x v="0"/>
    <x v="1"/>
    <n v="0.23944746908986461"/>
  </r>
  <r>
    <x v="1"/>
    <x v="0"/>
    <x v="2"/>
    <n v="0.22928925441988393"/>
  </r>
  <r>
    <x v="1"/>
    <x v="0"/>
    <x v="3"/>
    <n v="0.22257378285221888"/>
  </r>
  <r>
    <x v="1"/>
    <x v="0"/>
    <x v="4"/>
    <n v="0.20945905005554247"/>
  </r>
  <r>
    <x v="1"/>
    <x v="0"/>
    <x v="5"/>
    <n v="0.19288080520898118"/>
  </r>
  <r>
    <x v="1"/>
    <x v="0"/>
    <x v="6"/>
    <n v="0.17778849999682567"/>
  </r>
  <r>
    <x v="1"/>
    <x v="1"/>
    <x v="0"/>
    <n v="0.75916364545568193"/>
  </r>
  <r>
    <x v="1"/>
    <x v="1"/>
    <x v="1"/>
    <n v="0.76055905892183362"/>
  </r>
  <r>
    <x v="1"/>
    <x v="1"/>
    <x v="2"/>
    <n v="0.7707107455801161"/>
  </r>
  <r>
    <x v="1"/>
    <x v="1"/>
    <x v="3"/>
    <n v="0.77741948513571735"/>
  </r>
  <r>
    <x v="1"/>
    <x v="1"/>
    <x v="4"/>
    <n v="0.79053421752448916"/>
  </r>
  <r>
    <x v="1"/>
    <x v="1"/>
    <x v="5"/>
    <n v="0.80711919479101879"/>
  </r>
  <r>
    <x v="1"/>
    <x v="1"/>
    <x v="6"/>
    <n v="0.82221784868550529"/>
  </r>
  <r>
    <x v="2"/>
    <x v="0"/>
    <x v="0"/>
    <n v="0.20828275523644721"/>
  </r>
  <r>
    <x v="2"/>
    <x v="0"/>
    <x v="1"/>
    <n v="0.21027656740926545"/>
  </r>
  <r>
    <x v="2"/>
    <x v="0"/>
    <x v="2"/>
    <n v="0.18491197279657764"/>
  </r>
  <r>
    <x v="2"/>
    <x v="0"/>
    <x v="3"/>
    <n v="0.17282498262125021"/>
  </r>
  <r>
    <x v="2"/>
    <x v="0"/>
    <x v="4"/>
    <n v="0.16909388289172392"/>
  </r>
  <r>
    <x v="2"/>
    <x v="0"/>
    <x v="5"/>
    <n v="0.1559838119098092"/>
  </r>
  <r>
    <x v="2"/>
    <x v="0"/>
    <x v="6"/>
    <n v="0.15633702480409301"/>
  </r>
  <r>
    <x v="2"/>
    <x v="1"/>
    <x v="0"/>
    <n v="0.79171724476355276"/>
  </r>
  <r>
    <x v="2"/>
    <x v="1"/>
    <x v="1"/>
    <n v="0.78972343259073452"/>
  </r>
  <r>
    <x v="2"/>
    <x v="1"/>
    <x v="2"/>
    <n v="0.81508802720342233"/>
  </r>
  <r>
    <x v="2"/>
    <x v="1"/>
    <x v="3"/>
    <n v="0.82717501737874977"/>
  </r>
  <r>
    <x v="2"/>
    <x v="1"/>
    <x v="4"/>
    <n v="0.83090611710827611"/>
  </r>
  <r>
    <x v="2"/>
    <x v="1"/>
    <x v="5"/>
    <n v="0.84401618809019074"/>
  </r>
  <r>
    <x v="2"/>
    <x v="1"/>
    <x v="6"/>
    <n v="0.84366297519590705"/>
  </r>
  <r>
    <x v="3"/>
    <x v="0"/>
    <x v="0"/>
    <n v="0.22261868626526565"/>
  </r>
  <r>
    <x v="3"/>
    <x v="0"/>
    <x v="1"/>
    <n v="0.22353640416047549"/>
  </r>
  <r>
    <x v="3"/>
    <x v="0"/>
    <x v="2"/>
    <n v="0.21186569817646161"/>
  </r>
  <r>
    <x v="3"/>
    <x v="0"/>
    <x v="3"/>
    <n v="0.19921417963236748"/>
  </r>
  <r>
    <x v="3"/>
    <x v="0"/>
    <x v="4"/>
    <n v="0.19049178050934057"/>
  </r>
  <r>
    <x v="3"/>
    <x v="0"/>
    <x v="5"/>
    <n v="0.17677594764629637"/>
  </r>
  <r>
    <x v="3"/>
    <x v="0"/>
    <x v="6"/>
    <n v="0.16702703045443881"/>
  </r>
  <r>
    <x v="3"/>
    <x v="1"/>
    <x v="0"/>
    <n v="0.77738131373473429"/>
  </r>
  <r>
    <x v="3"/>
    <x v="1"/>
    <x v="1"/>
    <n v="0.77646359583952451"/>
  </r>
  <r>
    <x v="3"/>
    <x v="1"/>
    <x v="2"/>
    <n v="0.78813091549415015"/>
  </r>
  <r>
    <x v="3"/>
    <x v="1"/>
    <x v="3"/>
    <n v="0.80078582036763246"/>
  </r>
  <r>
    <x v="3"/>
    <x v="1"/>
    <x v="4"/>
    <n v="0.80950821949065943"/>
  </r>
  <r>
    <x v="3"/>
    <x v="1"/>
    <x v="5"/>
    <n v="0.82322405235370366"/>
  </r>
  <r>
    <x v="3"/>
    <x v="1"/>
    <x v="6"/>
    <n v="0.83297296954556121"/>
  </r>
  <r>
    <x v="4"/>
    <x v="0"/>
    <x v="0"/>
    <n v="0.18556883308385985"/>
  </r>
  <r>
    <x v="4"/>
    <x v="0"/>
    <x v="1"/>
    <n v="0.19270263683877492"/>
  </r>
  <r>
    <x v="4"/>
    <x v="0"/>
    <x v="2"/>
    <n v="0.18520587334762179"/>
  </r>
  <r>
    <x v="4"/>
    <x v="0"/>
    <x v="3"/>
    <n v="0.1698926290162259"/>
  </r>
  <r>
    <x v="4"/>
    <x v="0"/>
    <x v="4"/>
    <n v="0.16921545152175385"/>
  </r>
  <r>
    <x v="4"/>
    <x v="0"/>
    <x v="5"/>
    <n v="0.15734058880696655"/>
  </r>
  <r>
    <x v="4"/>
    <x v="0"/>
    <x v="6"/>
    <n v="0.15393643997437267"/>
  </r>
  <r>
    <x v="4"/>
    <x v="1"/>
    <x v="0"/>
    <n v="0.81443116691614015"/>
  </r>
  <r>
    <x v="4"/>
    <x v="1"/>
    <x v="1"/>
    <n v="0.80729736316122513"/>
  </r>
  <r>
    <x v="4"/>
    <x v="1"/>
    <x v="2"/>
    <n v="0.81479439289660405"/>
  </r>
  <r>
    <x v="4"/>
    <x v="1"/>
    <x v="3"/>
    <n v="0.83010737098377407"/>
  </r>
  <r>
    <x v="4"/>
    <x v="1"/>
    <x v="4"/>
    <n v="0.83078454847824612"/>
  </r>
  <r>
    <x v="4"/>
    <x v="1"/>
    <x v="5"/>
    <n v="0.84265941119303345"/>
  </r>
  <r>
    <x v="4"/>
    <x v="1"/>
    <x v="6"/>
    <n v="0.84606356002562733"/>
  </r>
  <r>
    <x v="5"/>
    <x v="0"/>
    <x v="0"/>
    <n v="0.21685260773326454"/>
  </r>
  <r>
    <x v="5"/>
    <x v="0"/>
    <x v="1"/>
    <n v="0.22932924966005871"/>
  </r>
  <r>
    <x v="5"/>
    <x v="0"/>
    <x v="2"/>
    <n v="0.22365736135206374"/>
  </r>
  <r>
    <x v="5"/>
    <x v="0"/>
    <x v="3"/>
    <n v="0.2061081391821612"/>
  </r>
  <r>
    <x v="5"/>
    <x v="0"/>
    <x v="4"/>
    <n v="0.20027300506820273"/>
  </r>
  <r>
    <x v="5"/>
    <x v="0"/>
    <x v="5"/>
    <n v="0.1812741027158277"/>
  </r>
  <r>
    <x v="5"/>
    <x v="0"/>
    <x v="6"/>
    <n v="0.17491665809870879"/>
  </r>
  <r>
    <x v="5"/>
    <x v="1"/>
    <x v="0"/>
    <n v="0.78314739226673546"/>
  </r>
  <r>
    <x v="5"/>
    <x v="1"/>
    <x v="1"/>
    <n v="0.77067031255335527"/>
  </r>
  <r>
    <x v="5"/>
    <x v="1"/>
    <x v="2"/>
    <n v="0.77634263864793629"/>
  </r>
  <r>
    <x v="5"/>
    <x v="1"/>
    <x v="3"/>
    <n v="0.7938918608178388"/>
  </r>
  <r>
    <x v="5"/>
    <x v="1"/>
    <x v="4"/>
    <n v="0.79972743625909792"/>
  </r>
  <r>
    <x v="5"/>
    <x v="1"/>
    <x v="5"/>
    <n v="0.81872589728417233"/>
  </r>
  <r>
    <x v="5"/>
    <x v="1"/>
    <x v="6"/>
    <n v="0.82508334190129118"/>
  </r>
  <r>
    <x v="6"/>
    <x v="0"/>
    <x v="0"/>
    <n v="0.22001156794440782"/>
  </r>
  <r>
    <x v="6"/>
    <x v="0"/>
    <x v="1"/>
    <n v="0.230190452231645"/>
  </r>
  <r>
    <x v="6"/>
    <x v="0"/>
    <x v="2"/>
    <n v="0.22071605521353355"/>
  </r>
  <r>
    <x v="6"/>
    <x v="0"/>
    <x v="3"/>
    <n v="0.20856712601553126"/>
  </r>
  <r>
    <x v="6"/>
    <x v="0"/>
    <x v="4"/>
    <n v="0.20332386747473191"/>
  </r>
  <r>
    <x v="6"/>
    <x v="0"/>
    <x v="5"/>
    <n v="0.18832532156306189"/>
  </r>
  <r>
    <x v="6"/>
    <x v="0"/>
    <x v="6"/>
    <n v="0.18351286645363857"/>
  </r>
  <r>
    <x v="6"/>
    <x v="1"/>
    <x v="0"/>
    <n v="0.77998846958948065"/>
  </r>
  <r>
    <x v="6"/>
    <x v="1"/>
    <x v="1"/>
    <n v="0.76980954776835497"/>
  </r>
  <r>
    <x v="6"/>
    <x v="1"/>
    <x v="2"/>
    <n v="0.77928394478646645"/>
  </r>
  <r>
    <x v="6"/>
    <x v="1"/>
    <x v="3"/>
    <n v="0.79143287398446871"/>
  </r>
  <r>
    <x v="6"/>
    <x v="1"/>
    <x v="4"/>
    <n v="0.79667613252526814"/>
  </r>
  <r>
    <x v="6"/>
    <x v="1"/>
    <x v="5"/>
    <n v="0.81167467843693808"/>
  </r>
  <r>
    <x v="6"/>
    <x v="1"/>
    <x v="6"/>
    <n v="0.81648713354636149"/>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r>
    <x v="7"/>
    <x v="2"/>
    <x v="7"/>
    <m/>
  </r>
</pivotCacheRecords>
</file>

<file path=xl/pivotCache/pivotCacheRecords11.xml><?xml version="1.0" encoding="utf-8"?>
<pivotCacheRecords xmlns="http://schemas.openxmlformats.org/spreadsheetml/2006/main" xmlns:r="http://schemas.openxmlformats.org/officeDocument/2006/relationships" count="91">
  <r>
    <x v="0"/>
    <x v="0"/>
    <n v="0.38900000000000001"/>
  </r>
  <r>
    <x v="1"/>
    <x v="0"/>
    <n v="0.39800000000000002"/>
  </r>
  <r>
    <x v="2"/>
    <x v="0"/>
    <n v="0.40600000000000003"/>
  </r>
  <r>
    <x v="3"/>
    <x v="0"/>
    <n v="0.42599999999999999"/>
  </r>
  <r>
    <x v="4"/>
    <x v="0"/>
    <n v="0.38100000000000001"/>
  </r>
  <r>
    <x v="5"/>
    <x v="0"/>
    <n v="0.432"/>
  </r>
  <r>
    <x v="6"/>
    <x v="0"/>
    <n v="0.41799999999999998"/>
  </r>
  <r>
    <x v="7"/>
    <x v="0"/>
    <n v="0.441"/>
  </r>
  <r>
    <x v="8"/>
    <x v="0"/>
    <n v="0.42399999999999999"/>
  </r>
  <r>
    <x v="9"/>
    <x v="0"/>
    <n v="0.40899999999999997"/>
  </r>
  <r>
    <x v="10"/>
    <x v="0"/>
    <n v="0.39900000000000002"/>
  </r>
  <r>
    <x v="11"/>
    <x v="0"/>
    <n v="0.42700000000000005"/>
  </r>
  <r>
    <x v="12"/>
    <x v="0"/>
    <n v="0.436"/>
  </r>
  <r>
    <x v="0"/>
    <x v="1"/>
    <n v="0.40300000000000002"/>
  </r>
  <r>
    <x v="1"/>
    <x v="1"/>
    <n v="0.41099999999999998"/>
  </r>
  <r>
    <x v="2"/>
    <x v="1"/>
    <n v="0.40400000000000003"/>
  </r>
  <r>
    <x v="3"/>
    <x v="1"/>
    <n v="0.41399999999999998"/>
  </r>
  <r>
    <x v="4"/>
    <x v="1"/>
    <n v="0.42199999999999999"/>
  </r>
  <r>
    <x v="5"/>
    <x v="1"/>
    <n v="0.39400000000000002"/>
  </r>
  <r>
    <x v="6"/>
    <x v="1"/>
    <n v="0.38600000000000001"/>
  </r>
  <r>
    <x v="7"/>
    <x v="1"/>
    <n v="0.40699999999999997"/>
  </r>
  <r>
    <x v="8"/>
    <x v="1"/>
    <n v="0.443"/>
  </r>
  <r>
    <x v="9"/>
    <x v="1"/>
    <n v="0.44600000000000001"/>
  </r>
  <r>
    <x v="10"/>
    <x v="1"/>
    <n v="0.46800000000000003"/>
  </r>
  <r>
    <x v="11"/>
    <x v="1"/>
    <n v="0.42299999999999999"/>
  </r>
  <r>
    <x v="12"/>
    <x v="1"/>
    <n v="0.46200000000000002"/>
  </r>
  <r>
    <x v="0"/>
    <x v="2"/>
    <n v="0.376"/>
  </r>
  <r>
    <x v="1"/>
    <x v="2"/>
    <n v="0.36799999999999999"/>
  </r>
  <r>
    <x v="2"/>
    <x v="2"/>
    <n v="0.41599999999999998"/>
  </r>
  <r>
    <x v="3"/>
    <x v="2"/>
    <n v="0.40200000000000002"/>
  </r>
  <r>
    <x v="4"/>
    <x v="2"/>
    <n v="0.39"/>
  </r>
  <r>
    <x v="5"/>
    <x v="2"/>
    <n v="0.42899999999999999"/>
  </r>
  <r>
    <x v="6"/>
    <x v="2"/>
    <n v="0.40500000000000003"/>
  </r>
  <r>
    <x v="7"/>
    <x v="2"/>
    <n v="0.41699999999999998"/>
  </r>
  <r>
    <x v="8"/>
    <x v="2"/>
    <n v="0.439"/>
  </r>
  <r>
    <x v="9"/>
    <x v="2"/>
    <n v="0.436"/>
  </r>
  <r>
    <x v="10"/>
    <x v="2"/>
    <n v="0.45900000000000002"/>
  </r>
  <r>
    <x v="11"/>
    <x v="2"/>
    <n v="0.45500000000000002"/>
  </r>
  <r>
    <x v="12"/>
    <x v="2"/>
    <n v="0.47199999999999998"/>
  </r>
  <r>
    <x v="0"/>
    <x v="3"/>
    <n v="0.39500000000000002"/>
  </r>
  <r>
    <x v="1"/>
    <x v="3"/>
    <n v="0.4"/>
  </r>
  <r>
    <x v="2"/>
    <x v="3"/>
    <n v="0.40699999999999997"/>
  </r>
  <r>
    <x v="3"/>
    <x v="3"/>
    <n v="0.41299999999999998"/>
  </r>
  <r>
    <x v="4"/>
    <x v="3"/>
    <n v="0.41399999999999998"/>
  </r>
  <r>
    <x v="5"/>
    <x v="3"/>
    <n v="0.42199999999999999"/>
  </r>
  <r>
    <x v="6"/>
    <x v="3"/>
    <n v="0.42599999999999999"/>
  </r>
  <r>
    <x v="7"/>
    <x v="3"/>
    <n v="0.43099999999999999"/>
  </r>
  <r>
    <x v="8"/>
    <x v="3"/>
    <n v="0.437"/>
  </r>
  <r>
    <x v="9"/>
    <x v="3"/>
    <n v="0.44"/>
  </r>
  <r>
    <x v="10"/>
    <x v="3"/>
    <n v="0.443"/>
  </r>
  <r>
    <x v="11"/>
    <x v="3"/>
    <n v="0.44400000000000001"/>
  </r>
  <r>
    <x v="12"/>
    <x v="3"/>
    <n v="0.45300000000000001"/>
  </r>
  <r>
    <x v="0"/>
    <x v="4"/>
    <n v="0.436"/>
  </r>
  <r>
    <x v="1"/>
    <x v="4"/>
    <n v="0.436"/>
  </r>
  <r>
    <x v="2"/>
    <x v="4"/>
    <n v="0.44800000000000001"/>
  </r>
  <r>
    <x v="3"/>
    <x v="4"/>
    <n v="0.45400000000000001"/>
  </r>
  <r>
    <x v="4"/>
    <x v="4"/>
    <n v="0.45700000000000002"/>
  </r>
  <r>
    <x v="5"/>
    <x v="4"/>
    <n v="0.45800000000000002"/>
  </r>
  <r>
    <x v="6"/>
    <x v="4"/>
    <n v="0.46500000000000002"/>
  </r>
  <r>
    <x v="7"/>
    <x v="4"/>
    <n v="0.48099999999999998"/>
  </r>
  <r>
    <x v="8"/>
    <x v="4"/>
    <n v="0.48199999999999998"/>
  </r>
  <r>
    <x v="9"/>
    <x v="4"/>
    <n v="0.48499999999999999"/>
  </r>
  <r>
    <x v="10"/>
    <x v="4"/>
    <n v="0.49399999999999999"/>
  </r>
  <r>
    <x v="11"/>
    <x v="4"/>
    <n v="0.49200000000000005"/>
  </r>
  <r>
    <x v="12"/>
    <x v="4"/>
    <n v="0.497"/>
  </r>
  <r>
    <x v="0"/>
    <x v="5"/>
    <n v="0.38300000000000001"/>
  </r>
  <r>
    <x v="1"/>
    <x v="5"/>
    <n v="0.39"/>
  </r>
  <r>
    <x v="2"/>
    <x v="5"/>
    <n v="0.4"/>
  </r>
  <r>
    <x v="3"/>
    <x v="5"/>
    <n v="0.40899999999999997"/>
  </r>
  <r>
    <x v="4"/>
    <x v="5"/>
    <n v="0.41"/>
  </r>
  <r>
    <x v="5"/>
    <x v="5"/>
    <n v="0.40899999999999997"/>
  </r>
  <r>
    <x v="6"/>
    <x v="5"/>
    <n v="0.42"/>
  </r>
  <r>
    <x v="7"/>
    <x v="5"/>
    <n v="0.42499999999999999"/>
  </r>
  <r>
    <x v="8"/>
    <x v="5"/>
    <n v="0.43"/>
  </r>
  <r>
    <x v="9"/>
    <x v="5"/>
    <n v="0.42099999999999999"/>
  </r>
  <r>
    <x v="10"/>
    <x v="5"/>
    <n v="0.44900000000000001"/>
  </r>
  <r>
    <x v="11"/>
    <x v="5"/>
    <n v="0.44799999999999995"/>
  </r>
  <r>
    <x v="12"/>
    <x v="5"/>
    <n v="0.45400000000000001"/>
  </r>
  <r>
    <x v="0"/>
    <x v="6"/>
    <n v="0.39400000000000002"/>
  </r>
  <r>
    <x v="1"/>
    <x v="6"/>
    <n v="0.39900000000000002"/>
  </r>
  <r>
    <x v="2"/>
    <x v="6"/>
    <n v="0.40600000000000003"/>
  </r>
  <r>
    <x v="3"/>
    <x v="6"/>
    <n v="0.41399999999999998"/>
  </r>
  <r>
    <x v="4"/>
    <x v="6"/>
    <n v="0.40500000000000003"/>
  </r>
  <r>
    <x v="5"/>
    <x v="6"/>
    <n v="0.41099999999999998"/>
  </r>
  <r>
    <x v="6"/>
    <x v="6"/>
    <n v="0.39800000000000002"/>
  </r>
  <r>
    <x v="7"/>
    <x v="6"/>
    <n v="0.41699999999999998"/>
  </r>
  <r>
    <x v="8"/>
    <x v="6"/>
    <n v="0.439"/>
  </r>
  <r>
    <x v="9"/>
    <x v="6"/>
    <n v="0.434"/>
  </r>
  <r>
    <x v="10"/>
    <x v="6"/>
    <n v="0.44900000000000001"/>
  </r>
  <r>
    <x v="11"/>
    <x v="6"/>
    <n v="0.43"/>
  </r>
  <r>
    <x v="12"/>
    <x v="6"/>
    <n v="0.45700000000000002"/>
  </r>
</pivotCacheRecords>
</file>

<file path=xl/pivotCache/pivotCacheRecords12.xml><?xml version="1.0" encoding="utf-8"?>
<pivotCacheRecords xmlns="http://schemas.openxmlformats.org/spreadsheetml/2006/main" xmlns:r="http://schemas.openxmlformats.org/officeDocument/2006/relationships" count="294">
  <r>
    <x v="0"/>
    <x v="0"/>
    <x v="0"/>
    <n v="7.0999999999999994E-2"/>
  </r>
  <r>
    <x v="1"/>
    <x v="0"/>
    <x v="0"/>
    <n v="7.8E-2"/>
  </r>
  <r>
    <x v="2"/>
    <x v="0"/>
    <x v="0"/>
    <n v="7.0999999999999994E-2"/>
  </r>
  <r>
    <x v="3"/>
    <x v="0"/>
    <x v="0"/>
    <n v="6.2E-2"/>
  </r>
  <r>
    <x v="4"/>
    <x v="0"/>
    <x v="0"/>
    <n v="5.6000000000000001E-2"/>
  </r>
  <r>
    <x v="5"/>
    <x v="0"/>
    <x v="0"/>
    <n v="6.0999999999999999E-2"/>
  </r>
  <r>
    <x v="6"/>
    <x v="0"/>
    <x v="0"/>
    <n v="5.8999999999999997E-2"/>
  </r>
  <r>
    <x v="0"/>
    <x v="0"/>
    <x v="1"/>
    <n v="7.0000000000000007E-2"/>
  </r>
  <r>
    <x v="1"/>
    <x v="0"/>
    <x v="1"/>
    <n v="7.0000000000000007E-2"/>
  </r>
  <r>
    <x v="2"/>
    <x v="0"/>
    <x v="1"/>
    <n v="0.06"/>
  </r>
  <r>
    <x v="3"/>
    <x v="0"/>
    <x v="1"/>
    <n v="5.8000000000000003E-2"/>
  </r>
  <r>
    <x v="4"/>
    <x v="0"/>
    <x v="1"/>
    <n v="5.0999999999999997E-2"/>
  </r>
  <r>
    <x v="5"/>
    <x v="0"/>
    <x v="1"/>
    <n v="4.9000000000000002E-2"/>
  </r>
  <r>
    <x v="6"/>
    <x v="0"/>
    <x v="1"/>
    <n v="5.0999999999999997E-2"/>
  </r>
  <r>
    <x v="0"/>
    <x v="0"/>
    <x v="2"/>
    <n v="0.08"/>
  </r>
  <r>
    <x v="1"/>
    <x v="0"/>
    <x v="2"/>
    <n v="8.4000000000000005E-2"/>
  </r>
  <r>
    <x v="2"/>
    <x v="0"/>
    <x v="2"/>
    <n v="6.9000000000000006E-2"/>
  </r>
  <r>
    <x v="3"/>
    <x v="0"/>
    <x v="2"/>
    <n v="6.6000000000000003E-2"/>
  </r>
  <r>
    <x v="4"/>
    <x v="0"/>
    <x v="2"/>
    <n v="6.8000000000000005E-2"/>
  </r>
  <r>
    <x v="5"/>
    <x v="0"/>
    <x v="2"/>
    <n v="5.9000000000000004E-2"/>
  </r>
  <r>
    <x v="6"/>
    <x v="0"/>
    <x v="2"/>
    <n v="6.9000000000000006E-2"/>
  </r>
  <r>
    <x v="0"/>
    <x v="0"/>
    <x v="3"/>
    <n v="0.113"/>
  </r>
  <r>
    <x v="1"/>
    <x v="0"/>
    <x v="3"/>
    <n v="0.107"/>
  </r>
  <r>
    <x v="2"/>
    <x v="0"/>
    <x v="3"/>
    <n v="9.6999999999999989E-2"/>
  </r>
  <r>
    <x v="3"/>
    <x v="0"/>
    <x v="3"/>
    <n v="9.4E-2"/>
  </r>
  <r>
    <x v="4"/>
    <x v="0"/>
    <x v="3"/>
    <n v="8.7999999999999995E-2"/>
  </r>
  <r>
    <x v="5"/>
    <x v="0"/>
    <x v="3"/>
    <n v="8.5999999999999993E-2"/>
  </r>
  <r>
    <x v="6"/>
    <x v="0"/>
    <x v="3"/>
    <n v="0.08"/>
  </r>
  <r>
    <x v="0"/>
    <x v="0"/>
    <x v="4"/>
    <n v="8.4000000000000005E-2"/>
  </r>
  <r>
    <x v="1"/>
    <x v="0"/>
    <x v="4"/>
    <n v="7.9000000000000001E-2"/>
  </r>
  <r>
    <x v="2"/>
    <x v="0"/>
    <x v="4"/>
    <n v="6.9000000000000006E-2"/>
  </r>
  <r>
    <x v="3"/>
    <x v="0"/>
    <x v="4"/>
    <n v="6.5000000000000002E-2"/>
  </r>
  <r>
    <x v="4"/>
    <x v="0"/>
    <x v="4"/>
    <n v="5.6000000000000001E-2"/>
  </r>
  <r>
    <x v="5"/>
    <x v="0"/>
    <x v="4"/>
    <n v="6.3E-2"/>
  </r>
  <r>
    <x v="6"/>
    <x v="0"/>
    <x v="4"/>
    <n v="5.3999999999999999E-2"/>
  </r>
  <r>
    <x v="0"/>
    <x v="0"/>
    <x v="5"/>
    <n v="8.3000000000000004E-2"/>
  </r>
  <r>
    <x v="1"/>
    <x v="0"/>
    <x v="5"/>
    <n v="0.08"/>
  </r>
  <r>
    <x v="2"/>
    <x v="0"/>
    <x v="5"/>
    <n v="6.9000000000000006E-2"/>
  </r>
  <r>
    <x v="3"/>
    <x v="0"/>
    <x v="5"/>
    <n v="6.6000000000000003E-2"/>
  </r>
  <r>
    <x v="4"/>
    <x v="0"/>
    <x v="5"/>
    <n v="5.6000000000000001E-2"/>
  </r>
  <r>
    <x v="5"/>
    <x v="0"/>
    <x v="5"/>
    <n v="5.5E-2"/>
  </r>
  <r>
    <x v="6"/>
    <x v="0"/>
    <x v="5"/>
    <n v="5.0999999999999997E-2"/>
  </r>
  <r>
    <x v="0"/>
    <x v="0"/>
    <x v="6"/>
    <n v="7.1999999999999995E-2"/>
  </r>
  <r>
    <x v="1"/>
    <x v="0"/>
    <x v="6"/>
    <n v="7.4999999999999997E-2"/>
  </r>
  <r>
    <x v="2"/>
    <x v="0"/>
    <x v="6"/>
    <n v="6.5000000000000002E-2"/>
  </r>
  <r>
    <x v="3"/>
    <x v="0"/>
    <x v="6"/>
    <n v="6.0999999999999999E-2"/>
  </r>
  <r>
    <x v="4"/>
    <x v="0"/>
    <x v="6"/>
    <n v="5.6000000000000001E-2"/>
  </r>
  <r>
    <x v="5"/>
    <x v="0"/>
    <x v="6"/>
    <n v="5.5E-2"/>
  </r>
  <r>
    <x v="6"/>
    <x v="0"/>
    <x v="6"/>
    <n v="5.7000000000000002E-2"/>
  </r>
  <r>
    <x v="0"/>
    <x v="1"/>
    <x v="0"/>
    <n v="0.14499999999999999"/>
  </r>
  <r>
    <x v="1"/>
    <x v="1"/>
    <x v="0"/>
    <n v="0.112"/>
  </r>
  <r>
    <x v="2"/>
    <x v="1"/>
    <x v="0"/>
    <n v="0.1"/>
  </r>
  <r>
    <x v="3"/>
    <x v="1"/>
    <x v="0"/>
    <n v="0.11"/>
  </r>
  <r>
    <x v="4"/>
    <x v="1"/>
    <x v="0"/>
    <n v="0.10100000000000001"/>
  </r>
  <r>
    <x v="5"/>
    <x v="1"/>
    <x v="0"/>
    <n v="9.2283214001591091E-2"/>
  </r>
  <r>
    <x v="6"/>
    <x v="1"/>
    <x v="0"/>
    <n v="8.7999999999999995E-2"/>
  </r>
  <r>
    <x v="0"/>
    <x v="1"/>
    <x v="1"/>
    <n v="0.13200000000000001"/>
  </r>
  <r>
    <x v="1"/>
    <x v="1"/>
    <x v="1"/>
    <n v="0.10099999999999999"/>
  </r>
  <r>
    <x v="2"/>
    <x v="1"/>
    <x v="1"/>
    <n v="8.5999999999999993E-2"/>
  </r>
  <r>
    <x v="3"/>
    <x v="1"/>
    <x v="1"/>
    <n v="0.09"/>
  </r>
  <r>
    <x v="4"/>
    <x v="1"/>
    <x v="1"/>
    <n v="9.0999999999999998E-2"/>
  </r>
  <r>
    <x v="5"/>
    <x v="1"/>
    <x v="1"/>
    <n v="9.6000000000000002E-2"/>
  </r>
  <r>
    <x v="6"/>
    <x v="1"/>
    <x v="1"/>
    <n v="9.4E-2"/>
  </r>
  <r>
    <x v="0"/>
    <x v="1"/>
    <x v="2"/>
    <n v="0.13200000000000001"/>
  </r>
  <r>
    <x v="1"/>
    <x v="1"/>
    <x v="2"/>
    <n v="0.114"/>
  </r>
  <r>
    <x v="2"/>
    <x v="1"/>
    <x v="2"/>
    <n v="0.124"/>
  </r>
  <r>
    <x v="3"/>
    <x v="1"/>
    <x v="2"/>
    <n v="0.105"/>
  </r>
  <r>
    <x v="4"/>
    <x v="1"/>
    <x v="2"/>
    <n v="7.4999999999999997E-2"/>
  </r>
  <r>
    <x v="5"/>
    <x v="1"/>
    <x v="2"/>
    <n v="9.4E-2"/>
  </r>
  <r>
    <x v="6"/>
    <x v="1"/>
    <x v="2"/>
    <n v="9.7000000000000003E-2"/>
  </r>
  <r>
    <x v="0"/>
    <x v="1"/>
    <x v="3"/>
    <n v="0.125"/>
  </r>
  <r>
    <x v="1"/>
    <x v="1"/>
    <x v="3"/>
    <n v="0.104"/>
  </r>
  <r>
    <x v="2"/>
    <x v="1"/>
    <x v="3"/>
    <n v="0.1"/>
  </r>
  <r>
    <x v="3"/>
    <x v="1"/>
    <x v="3"/>
    <n v="9.8000000000000004E-2"/>
  </r>
  <r>
    <x v="4"/>
    <x v="1"/>
    <x v="3"/>
    <n v="9.6000000000000002E-2"/>
  </r>
  <r>
    <x v="5"/>
    <x v="1"/>
    <x v="3"/>
    <n v="9.7286399026146941E-2"/>
  </r>
  <r>
    <x v="6"/>
    <x v="1"/>
    <x v="3"/>
    <n v="9.8000000000000004E-2"/>
  </r>
  <r>
    <x v="0"/>
    <x v="1"/>
    <x v="4"/>
    <n v="0.111"/>
  </r>
  <r>
    <x v="1"/>
    <x v="1"/>
    <x v="4"/>
    <n v="8.900000000000001E-2"/>
  </r>
  <r>
    <x v="2"/>
    <x v="1"/>
    <x v="4"/>
    <n v="8.5999999999999993E-2"/>
  </r>
  <r>
    <x v="3"/>
    <x v="1"/>
    <x v="4"/>
    <n v="8.4000000000000005E-2"/>
  </r>
  <r>
    <x v="4"/>
    <x v="1"/>
    <x v="4"/>
    <n v="8.5999999999999993E-2"/>
  </r>
  <r>
    <x v="5"/>
    <x v="1"/>
    <x v="4"/>
    <n v="8.2000000000000003E-2"/>
  </r>
  <r>
    <x v="6"/>
    <x v="1"/>
    <x v="4"/>
    <n v="8.6999999999999994E-2"/>
  </r>
  <r>
    <x v="0"/>
    <x v="1"/>
    <x v="5"/>
    <n v="0.12"/>
  </r>
  <r>
    <x v="1"/>
    <x v="1"/>
    <x v="5"/>
    <n v="9.7000000000000003E-2"/>
  </r>
  <r>
    <x v="2"/>
    <x v="1"/>
    <x v="5"/>
    <n v="9.1999999999999998E-2"/>
  </r>
  <r>
    <x v="3"/>
    <x v="1"/>
    <x v="5"/>
    <n v="9.0999999999999998E-2"/>
  </r>
  <r>
    <x v="4"/>
    <x v="1"/>
    <x v="5"/>
    <n v="8.5000000000000006E-2"/>
  </r>
  <r>
    <x v="5"/>
    <x v="1"/>
    <x v="5"/>
    <n v="8.6999999999999994E-2"/>
  </r>
  <r>
    <x v="6"/>
    <x v="1"/>
    <x v="5"/>
    <n v="8.4000000000000005E-2"/>
  </r>
  <r>
    <x v="0"/>
    <x v="1"/>
    <x v="6"/>
    <n v="0.13500000000000001"/>
  </r>
  <r>
    <x v="1"/>
    <x v="1"/>
    <x v="6"/>
    <n v="0.106"/>
  </r>
  <r>
    <x v="2"/>
    <x v="1"/>
    <x v="6"/>
    <n v="9.8000000000000004E-2"/>
  </r>
  <r>
    <x v="3"/>
    <x v="1"/>
    <x v="6"/>
    <n v="9.9000000000000005E-2"/>
  </r>
  <r>
    <x v="4"/>
    <x v="1"/>
    <x v="6"/>
    <n v="8.8999999999999996E-2"/>
  </r>
  <r>
    <x v="5"/>
    <x v="1"/>
    <x v="6"/>
    <n v="9.4E-2"/>
  </r>
  <r>
    <x v="6"/>
    <x v="1"/>
    <x v="6"/>
    <n v="9.2999999999999999E-2"/>
  </r>
  <r>
    <x v="0"/>
    <x v="2"/>
    <x v="0"/>
    <n v="0.13400000000000001"/>
  </r>
  <r>
    <x v="1"/>
    <x v="2"/>
    <x v="0"/>
    <n v="0.124"/>
  </r>
  <r>
    <x v="2"/>
    <x v="2"/>
    <x v="0"/>
    <n v="0.11899999999999999"/>
  </r>
  <r>
    <x v="3"/>
    <x v="2"/>
    <x v="0"/>
    <n v="0.10100000000000001"/>
  </r>
  <r>
    <x v="4"/>
    <x v="2"/>
    <x v="0"/>
    <n v="0.10299999999999999"/>
  </r>
  <r>
    <x v="5"/>
    <x v="2"/>
    <x v="0"/>
    <n v="0.1"/>
  </r>
  <r>
    <x v="6"/>
    <x v="2"/>
    <x v="0"/>
    <n v="0.105"/>
  </r>
  <r>
    <x v="0"/>
    <x v="2"/>
    <x v="1"/>
    <n v="0.128"/>
  </r>
  <r>
    <x v="1"/>
    <x v="2"/>
    <x v="1"/>
    <n v="0.16300000000000001"/>
  </r>
  <r>
    <x v="2"/>
    <x v="2"/>
    <x v="1"/>
    <n v="0.14199999999999999"/>
  </r>
  <r>
    <x v="3"/>
    <x v="2"/>
    <x v="1"/>
    <n v="0.127"/>
  </r>
  <r>
    <x v="4"/>
    <x v="2"/>
    <x v="1"/>
    <n v="0.13100000000000001"/>
  </r>
  <r>
    <x v="5"/>
    <x v="2"/>
    <x v="1"/>
    <n v="0.13900000000000001"/>
  </r>
  <r>
    <x v="6"/>
    <x v="2"/>
    <x v="1"/>
    <n v="0.13200000000000001"/>
  </r>
  <r>
    <x v="0"/>
    <x v="2"/>
    <x v="2"/>
    <n v="0.161"/>
  </r>
  <r>
    <x v="1"/>
    <x v="2"/>
    <x v="2"/>
    <n v="0.14599999999999999"/>
  </r>
  <r>
    <x v="2"/>
    <x v="2"/>
    <x v="2"/>
    <n v="0.161"/>
  </r>
  <r>
    <x v="3"/>
    <x v="2"/>
    <x v="2"/>
    <n v="0.14299999999999999"/>
  </r>
  <r>
    <x v="4"/>
    <x v="2"/>
    <x v="2"/>
    <n v="0.152"/>
  </r>
  <r>
    <x v="5"/>
    <x v="2"/>
    <x v="2"/>
    <n v="0.11599999999999999"/>
  </r>
  <r>
    <x v="6"/>
    <x v="2"/>
    <x v="2"/>
    <n v="0.124"/>
  </r>
  <r>
    <x v="0"/>
    <x v="2"/>
    <x v="3"/>
    <n v="0.13"/>
  </r>
  <r>
    <x v="1"/>
    <x v="2"/>
    <x v="3"/>
    <n v="0.13"/>
  </r>
  <r>
    <x v="2"/>
    <x v="2"/>
    <x v="3"/>
    <n v="0.122"/>
  </r>
  <r>
    <x v="3"/>
    <x v="2"/>
    <x v="3"/>
    <n v="0.11899999999999999"/>
  </r>
  <r>
    <x v="4"/>
    <x v="2"/>
    <x v="3"/>
    <n v="0.11700000000000001"/>
  </r>
  <r>
    <x v="5"/>
    <x v="2"/>
    <x v="3"/>
    <n v="0.113"/>
  </r>
  <r>
    <x v="6"/>
    <x v="2"/>
    <x v="3"/>
    <n v="0.11"/>
  </r>
  <r>
    <x v="0"/>
    <x v="2"/>
    <x v="4"/>
    <n v="0.13300000000000001"/>
  </r>
  <r>
    <x v="1"/>
    <x v="2"/>
    <x v="4"/>
    <n v="0.13300000000000001"/>
  </r>
  <r>
    <x v="2"/>
    <x v="2"/>
    <x v="4"/>
    <n v="0.12300000000000001"/>
  </r>
  <r>
    <x v="3"/>
    <x v="2"/>
    <x v="4"/>
    <n v="0.11899999999999999"/>
  </r>
  <r>
    <x v="4"/>
    <x v="2"/>
    <x v="4"/>
    <n v="0.12"/>
  </r>
  <r>
    <x v="5"/>
    <x v="2"/>
    <x v="4"/>
    <n v="0.11799999999999999"/>
  </r>
  <r>
    <x v="6"/>
    <x v="2"/>
    <x v="4"/>
    <n v="0.113"/>
  </r>
  <r>
    <x v="0"/>
    <x v="2"/>
    <x v="5"/>
    <n v="0.13400000000000001"/>
  </r>
  <r>
    <x v="1"/>
    <x v="2"/>
    <x v="5"/>
    <n v="0.13700000000000001"/>
  </r>
  <r>
    <x v="2"/>
    <x v="2"/>
    <x v="5"/>
    <n v="0.129"/>
  </r>
  <r>
    <x v="3"/>
    <x v="2"/>
    <x v="5"/>
    <n v="0.126"/>
  </r>
  <r>
    <x v="4"/>
    <x v="2"/>
    <x v="5"/>
    <n v="0.129"/>
  </r>
  <r>
    <x v="5"/>
    <x v="2"/>
    <x v="5"/>
    <n v="0.12"/>
  </r>
  <r>
    <x v="6"/>
    <x v="2"/>
    <x v="5"/>
    <n v="0.11700000000000001"/>
  </r>
  <r>
    <x v="0"/>
    <x v="2"/>
    <x v="6"/>
    <n v="0.13699999999999998"/>
  </r>
  <r>
    <x v="1"/>
    <x v="2"/>
    <x v="6"/>
    <n v="0.14899999999999999"/>
  </r>
  <r>
    <x v="2"/>
    <x v="2"/>
    <x v="6"/>
    <n v="0.13900000000000001"/>
  </r>
  <r>
    <x v="3"/>
    <x v="2"/>
    <x v="6"/>
    <n v="0.123"/>
  </r>
  <r>
    <x v="4"/>
    <x v="2"/>
    <x v="6"/>
    <n v="0.128"/>
  </r>
  <r>
    <x v="5"/>
    <x v="2"/>
    <x v="6"/>
    <n v="0.123"/>
  </r>
  <r>
    <x v="6"/>
    <x v="2"/>
    <x v="6"/>
    <n v="0.123"/>
  </r>
  <r>
    <x v="0"/>
    <x v="3"/>
    <x v="0"/>
    <n v="0.16200000000000001"/>
  </r>
  <r>
    <x v="1"/>
    <x v="3"/>
    <x v="0"/>
    <n v="0.16600000000000001"/>
  </r>
  <r>
    <x v="2"/>
    <x v="3"/>
    <x v="0"/>
    <n v="0.16800000000000001"/>
  </r>
  <r>
    <x v="3"/>
    <x v="3"/>
    <x v="0"/>
    <n v="0.182"/>
  </r>
  <r>
    <x v="4"/>
    <x v="3"/>
    <x v="0"/>
    <n v="0.16400000000000001"/>
  </r>
  <r>
    <x v="5"/>
    <x v="3"/>
    <x v="0"/>
    <n v="0.16300000000000001"/>
  </r>
  <r>
    <x v="6"/>
    <x v="3"/>
    <x v="0"/>
    <n v="0.13700000000000001"/>
  </r>
  <r>
    <x v="0"/>
    <x v="3"/>
    <x v="1"/>
    <n v="0.17499999999999999"/>
  </r>
  <r>
    <x v="1"/>
    <x v="3"/>
    <x v="1"/>
    <n v="0.17599999999999999"/>
  </r>
  <r>
    <x v="2"/>
    <x v="3"/>
    <x v="1"/>
    <n v="0.17299999999999999"/>
  </r>
  <r>
    <x v="3"/>
    <x v="3"/>
    <x v="1"/>
    <n v="0.17599999999999999"/>
  </r>
  <r>
    <x v="4"/>
    <x v="3"/>
    <x v="1"/>
    <n v="0.18099999999999999"/>
  </r>
  <r>
    <x v="5"/>
    <x v="3"/>
    <x v="1"/>
    <n v="0.19600000000000001"/>
  </r>
  <r>
    <x v="6"/>
    <x v="3"/>
    <x v="1"/>
    <n v="0.17499999999999999"/>
  </r>
  <r>
    <x v="0"/>
    <x v="3"/>
    <x v="2"/>
    <n v="0.189"/>
  </r>
  <r>
    <x v="1"/>
    <x v="3"/>
    <x v="2"/>
    <n v="0.20599999999999999"/>
  </r>
  <r>
    <x v="2"/>
    <x v="3"/>
    <x v="2"/>
    <n v="0.182"/>
  </r>
  <r>
    <x v="3"/>
    <x v="3"/>
    <x v="2"/>
    <n v="0.17399999999999999"/>
  </r>
  <r>
    <x v="4"/>
    <x v="3"/>
    <x v="2"/>
    <n v="0.16300000000000001"/>
  </r>
  <r>
    <x v="5"/>
    <x v="3"/>
    <x v="2"/>
    <n v="0.158"/>
  </r>
  <r>
    <x v="6"/>
    <x v="3"/>
    <x v="2"/>
    <n v="0.154"/>
  </r>
  <r>
    <x v="0"/>
    <x v="3"/>
    <x v="3"/>
    <n v="0.16300000000000001"/>
  </r>
  <r>
    <x v="1"/>
    <x v="3"/>
    <x v="3"/>
    <n v="0.16900000000000001"/>
  </r>
  <r>
    <x v="2"/>
    <x v="3"/>
    <x v="3"/>
    <n v="0.16800000000000001"/>
  </r>
  <r>
    <x v="3"/>
    <x v="3"/>
    <x v="3"/>
    <n v="0.16700000000000001"/>
  </r>
  <r>
    <x v="4"/>
    <x v="3"/>
    <x v="3"/>
    <n v="0.16600000000000001"/>
  </r>
  <r>
    <x v="5"/>
    <x v="3"/>
    <x v="3"/>
    <n v="0.16200000000000001"/>
  </r>
  <r>
    <x v="6"/>
    <x v="3"/>
    <x v="3"/>
    <n v="0.159"/>
  </r>
  <r>
    <x v="0"/>
    <x v="3"/>
    <x v="4"/>
    <n v="0.16899999999999998"/>
  </r>
  <r>
    <x v="1"/>
    <x v="3"/>
    <x v="4"/>
    <n v="0.16500000000000001"/>
  </r>
  <r>
    <x v="2"/>
    <x v="3"/>
    <x v="4"/>
    <n v="0.17199999999999999"/>
  </r>
  <r>
    <x v="3"/>
    <x v="3"/>
    <x v="4"/>
    <n v="0.17199999999999999"/>
  </r>
  <r>
    <x v="4"/>
    <x v="3"/>
    <x v="4"/>
    <n v="0.16600000000000001"/>
  </r>
  <r>
    <x v="5"/>
    <x v="3"/>
    <x v="4"/>
    <n v="0.16400000000000001"/>
  </r>
  <r>
    <x v="6"/>
    <x v="3"/>
    <x v="4"/>
    <n v="0.158"/>
  </r>
  <r>
    <x v="0"/>
    <x v="3"/>
    <x v="5"/>
    <n v="0.17599999999999999"/>
  </r>
  <r>
    <x v="1"/>
    <x v="3"/>
    <x v="5"/>
    <n v="0.18"/>
  </r>
  <r>
    <x v="2"/>
    <x v="3"/>
    <x v="5"/>
    <n v="0.182"/>
  </r>
  <r>
    <x v="3"/>
    <x v="3"/>
    <x v="5"/>
    <n v="0.18099999999999999"/>
  </r>
  <r>
    <x v="4"/>
    <x v="3"/>
    <x v="5"/>
    <n v="0.17399999999999999"/>
  </r>
  <r>
    <x v="5"/>
    <x v="3"/>
    <x v="5"/>
    <n v="0.17199999999999999"/>
  </r>
  <r>
    <x v="6"/>
    <x v="3"/>
    <x v="5"/>
    <n v="0.17100000000000001"/>
  </r>
  <r>
    <x v="0"/>
    <x v="3"/>
    <x v="6"/>
    <n v="0.17399999999999999"/>
  </r>
  <r>
    <x v="1"/>
    <x v="3"/>
    <x v="6"/>
    <n v="0.17899999999999999"/>
  </r>
  <r>
    <x v="2"/>
    <x v="3"/>
    <x v="6"/>
    <n v="0.17299999999999999"/>
  </r>
  <r>
    <x v="3"/>
    <x v="3"/>
    <x v="6"/>
    <n v="0.17699999999999999"/>
  </r>
  <r>
    <x v="4"/>
    <x v="3"/>
    <x v="6"/>
    <n v="0.17299999999999999"/>
  </r>
  <r>
    <x v="5"/>
    <x v="3"/>
    <x v="6"/>
    <n v="0.17899999999999999"/>
  </r>
  <r>
    <x v="6"/>
    <x v="3"/>
    <x v="6"/>
    <n v="0.16"/>
  </r>
  <r>
    <x v="0"/>
    <x v="4"/>
    <x v="0"/>
    <n v="0.216"/>
  </r>
  <r>
    <x v="1"/>
    <x v="4"/>
    <x v="0"/>
    <n v="0.19500000000000001"/>
  </r>
  <r>
    <x v="2"/>
    <x v="4"/>
    <x v="0"/>
    <n v="0.216"/>
  </r>
  <r>
    <x v="3"/>
    <x v="4"/>
    <x v="0"/>
    <n v="0.21099999999999999"/>
  </r>
  <r>
    <x v="4"/>
    <x v="4"/>
    <x v="0"/>
    <n v="0.216"/>
  </r>
  <r>
    <x v="5"/>
    <x v="4"/>
    <x v="0"/>
    <n v="0.222"/>
  </r>
  <r>
    <x v="6"/>
    <x v="4"/>
    <x v="0"/>
    <n v="0.219"/>
  </r>
  <r>
    <x v="0"/>
    <x v="4"/>
    <x v="1"/>
    <n v="0.17499999999999999"/>
  </r>
  <r>
    <x v="1"/>
    <x v="4"/>
    <x v="1"/>
    <n v="0.18"/>
  </r>
  <r>
    <x v="2"/>
    <x v="4"/>
    <x v="1"/>
    <n v="0.17799999999999999"/>
  </r>
  <r>
    <x v="3"/>
    <x v="4"/>
    <x v="1"/>
    <n v="0.184"/>
  </r>
  <r>
    <x v="4"/>
    <x v="4"/>
    <x v="1"/>
    <n v="0.17799999999999999"/>
  </r>
  <r>
    <x v="5"/>
    <x v="4"/>
    <x v="1"/>
    <n v="0.18100000000000002"/>
  </r>
  <r>
    <x v="6"/>
    <x v="4"/>
    <x v="1"/>
    <n v="0.189"/>
  </r>
  <r>
    <x v="0"/>
    <x v="4"/>
    <x v="2"/>
    <n v="0.157"/>
  </r>
  <r>
    <x v="1"/>
    <x v="4"/>
    <x v="2"/>
    <n v="0.17599999999999999"/>
  </r>
  <r>
    <x v="2"/>
    <x v="4"/>
    <x v="2"/>
    <n v="0.191"/>
  </r>
  <r>
    <x v="3"/>
    <x v="4"/>
    <x v="2"/>
    <n v="0.189"/>
  </r>
  <r>
    <x v="4"/>
    <x v="4"/>
    <x v="2"/>
    <n v="0.193"/>
  </r>
  <r>
    <x v="5"/>
    <x v="4"/>
    <x v="2"/>
    <n v="0.20100000000000001"/>
  </r>
  <r>
    <x v="6"/>
    <x v="4"/>
    <x v="2"/>
    <n v="0.20200000000000001"/>
  </r>
  <r>
    <x v="0"/>
    <x v="4"/>
    <x v="3"/>
    <n v="0.157"/>
  </r>
  <r>
    <x v="1"/>
    <x v="4"/>
    <x v="3"/>
    <n v="0.16200000000000001"/>
  </r>
  <r>
    <x v="2"/>
    <x v="4"/>
    <x v="3"/>
    <n v="0.17100000000000001"/>
  </r>
  <r>
    <x v="3"/>
    <x v="4"/>
    <x v="3"/>
    <n v="0.17100000000000001"/>
  </r>
  <r>
    <x v="4"/>
    <x v="4"/>
    <x v="3"/>
    <n v="0.17299999999999999"/>
  </r>
  <r>
    <x v="5"/>
    <x v="4"/>
    <x v="3"/>
    <n v="0.17100000000000001"/>
  </r>
  <r>
    <x v="6"/>
    <x v="4"/>
    <x v="3"/>
    <n v="0.17100000000000001"/>
  </r>
  <r>
    <x v="0"/>
    <x v="4"/>
    <x v="4"/>
    <n v="0.16300000000000001"/>
  </r>
  <r>
    <x v="1"/>
    <x v="4"/>
    <x v="4"/>
    <n v="0.17299999999999999"/>
  </r>
  <r>
    <x v="2"/>
    <x v="4"/>
    <x v="4"/>
    <n v="0.182"/>
  </r>
  <r>
    <x v="3"/>
    <x v="4"/>
    <x v="4"/>
    <n v="0.17799999999999999"/>
  </r>
  <r>
    <x v="4"/>
    <x v="4"/>
    <x v="4"/>
    <n v="0.18099999999999999"/>
  </r>
  <r>
    <x v="5"/>
    <x v="4"/>
    <x v="4"/>
    <n v="0.17499999999999999"/>
  </r>
  <r>
    <x v="6"/>
    <x v="4"/>
    <x v="4"/>
    <n v="0.17399999999999999"/>
  </r>
  <r>
    <x v="0"/>
    <x v="4"/>
    <x v="5"/>
    <n v="0.17100000000000001"/>
  </r>
  <r>
    <x v="1"/>
    <x v="4"/>
    <x v="5"/>
    <n v="0.17699999999999999"/>
  </r>
  <r>
    <x v="2"/>
    <x v="4"/>
    <x v="5"/>
    <n v="0.188"/>
  </r>
  <r>
    <x v="3"/>
    <x v="4"/>
    <x v="5"/>
    <n v="0.19500000000000001"/>
  </r>
  <r>
    <x v="4"/>
    <x v="4"/>
    <x v="5"/>
    <n v="0.19"/>
  </r>
  <r>
    <x v="5"/>
    <x v="4"/>
    <x v="5"/>
    <n v="0.193"/>
  </r>
  <r>
    <x v="6"/>
    <x v="4"/>
    <x v="5"/>
    <n v="0.19800000000000001"/>
  </r>
  <r>
    <x v="0"/>
    <x v="4"/>
    <x v="6"/>
    <n v="0.182"/>
  </r>
  <r>
    <x v="1"/>
    <x v="4"/>
    <x v="6"/>
    <n v="0.184"/>
  </r>
  <r>
    <x v="2"/>
    <x v="4"/>
    <x v="6"/>
    <n v="0.191"/>
  </r>
  <r>
    <x v="3"/>
    <x v="4"/>
    <x v="6"/>
    <n v="0.192"/>
  </r>
  <r>
    <x v="4"/>
    <x v="4"/>
    <x v="6"/>
    <n v="0.192"/>
  </r>
  <r>
    <x v="5"/>
    <x v="4"/>
    <x v="6"/>
    <n v="0.19700000000000001"/>
  </r>
  <r>
    <x v="6"/>
    <x v="4"/>
    <x v="6"/>
    <n v="0.2"/>
  </r>
  <r>
    <x v="0"/>
    <x v="5"/>
    <x v="0"/>
    <n v="0.27200000000000002"/>
  </r>
  <r>
    <x v="1"/>
    <x v="5"/>
    <x v="0"/>
    <n v="0.32500000000000001"/>
  </r>
  <r>
    <x v="2"/>
    <x v="5"/>
    <x v="0"/>
    <n v="0.32600000000000001"/>
  </r>
  <r>
    <x v="3"/>
    <x v="5"/>
    <x v="0"/>
    <n v="0.33400000000000002"/>
  </r>
  <r>
    <x v="4"/>
    <x v="5"/>
    <x v="0"/>
    <n v="0.36099999999999999"/>
  </r>
  <r>
    <x v="5"/>
    <x v="5"/>
    <x v="0"/>
    <n v="0.36199999999999999"/>
  </r>
  <r>
    <x v="6"/>
    <x v="5"/>
    <x v="0"/>
    <n v="0.39200000000000002"/>
  </r>
  <r>
    <x v="0"/>
    <x v="5"/>
    <x v="1"/>
    <n v="0.32"/>
  </r>
  <r>
    <x v="1"/>
    <x v="5"/>
    <x v="1"/>
    <n v="0.31"/>
  </r>
  <r>
    <x v="2"/>
    <x v="5"/>
    <x v="1"/>
    <n v="0.36099999999999999"/>
  </r>
  <r>
    <x v="3"/>
    <x v="5"/>
    <x v="1"/>
    <n v="0.36499999999999999"/>
  </r>
  <r>
    <x v="4"/>
    <x v="5"/>
    <x v="1"/>
    <n v="0.36799999999999999"/>
  </r>
  <r>
    <x v="5"/>
    <x v="5"/>
    <x v="1"/>
    <n v="0.33899999999999997"/>
  </r>
  <r>
    <x v="6"/>
    <x v="5"/>
    <x v="1"/>
    <n v="0.35899999999999999"/>
  </r>
  <r>
    <x v="0"/>
    <x v="5"/>
    <x v="2"/>
    <n v="0.28100000000000003"/>
  </r>
  <r>
    <x v="1"/>
    <x v="5"/>
    <x v="2"/>
    <n v="0.27400000000000002"/>
  </r>
  <r>
    <x v="2"/>
    <x v="5"/>
    <x v="2"/>
    <n v="0.27300000000000002"/>
  </r>
  <r>
    <x v="3"/>
    <x v="5"/>
    <x v="2"/>
    <n v="0.32300000000000001"/>
  </r>
  <r>
    <x v="4"/>
    <x v="5"/>
    <x v="2"/>
    <n v="0.34899999999999998"/>
  </r>
  <r>
    <x v="5"/>
    <x v="5"/>
    <x v="2"/>
    <n v="0.372"/>
  </r>
  <r>
    <x v="6"/>
    <x v="5"/>
    <x v="2"/>
    <n v="0.35399999999999998"/>
  </r>
  <r>
    <x v="0"/>
    <x v="5"/>
    <x v="3"/>
    <n v="0.312"/>
  </r>
  <r>
    <x v="1"/>
    <x v="5"/>
    <x v="3"/>
    <n v="0.32800000000000001"/>
  </r>
  <r>
    <x v="2"/>
    <x v="5"/>
    <x v="3"/>
    <n v="0.34200000000000003"/>
  </r>
  <r>
    <x v="3"/>
    <x v="5"/>
    <x v="3"/>
    <n v="0.35099999999999998"/>
  </r>
  <r>
    <x v="4"/>
    <x v="5"/>
    <x v="3"/>
    <n v="0.36"/>
  </r>
  <r>
    <x v="5"/>
    <x v="5"/>
    <x v="3"/>
    <n v="0.371"/>
  </r>
  <r>
    <x v="6"/>
    <x v="5"/>
    <x v="3"/>
    <n v="0.38200000000000001"/>
  </r>
  <r>
    <x v="0"/>
    <x v="5"/>
    <x v="4"/>
    <n v="0.34"/>
  </r>
  <r>
    <x v="1"/>
    <x v="5"/>
    <x v="4"/>
    <n v="0.36099999999999999"/>
  </r>
  <r>
    <x v="2"/>
    <x v="5"/>
    <x v="4"/>
    <n v="0.36799999999999999"/>
  </r>
  <r>
    <x v="3"/>
    <x v="5"/>
    <x v="4"/>
    <n v="0.38200000000000001"/>
  </r>
  <r>
    <x v="4"/>
    <x v="5"/>
    <x v="4"/>
    <n v="0.39100000000000001"/>
  </r>
  <r>
    <x v="5"/>
    <x v="5"/>
    <x v="4"/>
    <n v="0.39799999999999996"/>
  </r>
  <r>
    <x v="6"/>
    <x v="5"/>
    <x v="4"/>
    <n v="0.41399999999999998"/>
  </r>
  <r>
    <x v="0"/>
    <x v="5"/>
    <x v="5"/>
    <n v="0.316"/>
  </r>
  <r>
    <x v="1"/>
    <x v="5"/>
    <x v="5"/>
    <n v="0.32899999999999996"/>
  </r>
  <r>
    <x v="2"/>
    <x v="5"/>
    <x v="5"/>
    <n v="0.34"/>
  </r>
  <r>
    <x v="3"/>
    <x v="5"/>
    <x v="5"/>
    <n v="0.34100000000000003"/>
  </r>
  <r>
    <x v="4"/>
    <x v="5"/>
    <x v="5"/>
    <n v="0.36599999999999999"/>
  </r>
  <r>
    <x v="5"/>
    <x v="5"/>
    <x v="5"/>
    <n v="0.373"/>
  </r>
  <r>
    <x v="6"/>
    <x v="5"/>
    <x v="5"/>
    <n v="0.379"/>
  </r>
  <r>
    <x v="0"/>
    <x v="5"/>
    <x v="6"/>
    <n v="0.3"/>
  </r>
  <r>
    <x v="1"/>
    <x v="5"/>
    <x v="6"/>
    <n v="0.307"/>
  </r>
  <r>
    <x v="2"/>
    <x v="5"/>
    <x v="6"/>
    <n v="0.33400000000000002"/>
  </r>
  <r>
    <x v="3"/>
    <x v="5"/>
    <x v="6"/>
    <n v="0.34799999999999998"/>
  </r>
  <r>
    <x v="4"/>
    <x v="5"/>
    <x v="6"/>
    <n v="0.36199999999999999"/>
  </r>
  <r>
    <x v="5"/>
    <x v="5"/>
    <x v="6"/>
    <n v="0.35199999999999998"/>
  </r>
  <r>
    <x v="6"/>
    <x v="5"/>
    <x v="6"/>
    <n v="0.36699999999999999"/>
  </r>
</pivotCacheRecords>
</file>

<file path=xl/pivotCache/pivotCacheRecords13.xml><?xml version="1.0" encoding="utf-8"?>
<pivotCacheRecords xmlns="http://schemas.openxmlformats.org/spreadsheetml/2006/main" xmlns:r="http://schemas.openxmlformats.org/officeDocument/2006/relationships" count="66">
  <r>
    <x v="0"/>
    <x v="0"/>
    <n v="0.436"/>
  </r>
  <r>
    <x v="1"/>
    <x v="0"/>
    <n v="0.48199999999999998"/>
  </r>
  <r>
    <x v="2"/>
    <x v="0"/>
    <n v="0.48899999999999999"/>
  </r>
  <r>
    <x v="3"/>
    <x v="0"/>
    <n v="0.51500000000000001"/>
  </r>
  <r>
    <x v="4"/>
    <x v="0"/>
    <n v="0.56499999999999995"/>
  </r>
  <r>
    <x v="5"/>
    <x v="0"/>
    <n v="0.57399999999999995"/>
  </r>
  <r>
    <x v="6"/>
    <x v="0"/>
    <n v="0.60699999999999998"/>
  </r>
  <r>
    <x v="7"/>
    <x v="0"/>
    <n v="0.63"/>
  </r>
  <r>
    <x v="8"/>
    <x v="0"/>
    <n v="0.61099999999999999"/>
  </r>
  <r>
    <x v="9"/>
    <x v="0"/>
    <n v="0.59299999999999997"/>
  </r>
  <r>
    <x v="10"/>
    <x v="0"/>
    <n v="0.61599999999999999"/>
  </r>
  <r>
    <x v="0"/>
    <x v="1"/>
    <n v="0.5"/>
  </r>
  <r>
    <x v="1"/>
    <x v="1"/>
    <n v="0.499"/>
  </r>
  <r>
    <x v="2"/>
    <x v="1"/>
    <n v="0.53300000000000003"/>
  </r>
  <r>
    <x v="3"/>
    <x v="1"/>
    <n v="0.54600000000000004"/>
  </r>
  <r>
    <x v="4"/>
    <x v="1"/>
    <n v="0.59399999999999997"/>
  </r>
  <r>
    <x v="5"/>
    <x v="1"/>
    <n v="0.59499999999999997"/>
  </r>
  <r>
    <x v="6"/>
    <x v="1"/>
    <n v="0.54100000000000004"/>
  </r>
  <r>
    <x v="7"/>
    <x v="1"/>
    <n v="0.58899999999999997"/>
  </r>
  <r>
    <x v="8"/>
    <x v="1"/>
    <n v="0.58699999999999997"/>
  </r>
  <r>
    <x v="9"/>
    <x v="1"/>
    <n v="0.57700000000000007"/>
  </r>
  <r>
    <x v="10"/>
    <x v="1"/>
    <n v="0.58099999999999996"/>
  </r>
  <r>
    <x v="0"/>
    <x v="2"/>
    <n v="0.52"/>
  </r>
  <r>
    <x v="1"/>
    <x v="2"/>
    <n v="0.54500000000000004"/>
  </r>
  <r>
    <x v="2"/>
    <x v="2"/>
    <n v="0.56499999999999995"/>
  </r>
  <r>
    <x v="3"/>
    <x v="2"/>
    <n v="0.56499999999999995"/>
  </r>
  <r>
    <x v="4"/>
    <x v="2"/>
    <n v="0.55300000000000005"/>
  </r>
  <r>
    <x v="5"/>
    <x v="2"/>
    <n v="0.57199999999999995"/>
  </r>
  <r>
    <x v="6"/>
    <x v="2"/>
    <n v="0.58799999999999997"/>
  </r>
  <r>
    <x v="7"/>
    <x v="2"/>
    <n v="0.623"/>
  </r>
  <r>
    <x v="8"/>
    <x v="2"/>
    <n v="0.56799999999999995"/>
  </r>
  <r>
    <x v="9"/>
    <x v="2"/>
    <n v="0.624"/>
  </r>
  <r>
    <x v="10"/>
    <x v="2"/>
    <n v="0.625"/>
  </r>
  <r>
    <x v="0"/>
    <x v="3"/>
    <n v="0.47899999999999998"/>
  </r>
  <r>
    <x v="1"/>
    <x v="3"/>
    <n v="0.49399999999999999"/>
  </r>
  <r>
    <x v="2"/>
    <x v="3"/>
    <n v="0.51700000000000002"/>
  </r>
  <r>
    <x v="3"/>
    <x v="3"/>
    <n v="0.53700000000000003"/>
  </r>
  <r>
    <x v="4"/>
    <x v="3"/>
    <n v="0.57499999999999996"/>
  </r>
  <r>
    <x v="5"/>
    <x v="3"/>
    <n v="0.59599999999999997"/>
  </r>
  <r>
    <x v="6"/>
    <x v="3"/>
    <n v="0.60199999999999998"/>
  </r>
  <r>
    <x v="7"/>
    <x v="3"/>
    <n v="0.624"/>
  </r>
  <r>
    <x v="8"/>
    <x v="3"/>
    <n v="0.59"/>
  </r>
  <r>
    <x v="9"/>
    <x v="3"/>
    <n v="0.59"/>
  </r>
  <r>
    <x v="10"/>
    <x v="3"/>
    <n v="0.60299999999999998"/>
  </r>
  <r>
    <x v="0"/>
    <x v="4"/>
    <n v="0.46200000000000002"/>
  </r>
  <r>
    <x v="1"/>
    <x v="4"/>
    <n v="0.47199999999999998"/>
  </r>
  <r>
    <x v="2"/>
    <x v="4"/>
    <n v="0.49299999999999999"/>
  </r>
  <r>
    <x v="3"/>
    <x v="4"/>
    <n v="0.51800000000000002"/>
  </r>
  <r>
    <x v="4"/>
    <x v="4"/>
    <n v="0.55400000000000005"/>
  </r>
  <r>
    <x v="5"/>
    <x v="4"/>
    <n v="0.57899999999999996"/>
  </r>
  <r>
    <x v="6"/>
    <x v="4"/>
    <n v="0.57499999999999996"/>
  </r>
  <r>
    <x v="7"/>
    <x v="4"/>
    <n v="0.59499999999999997"/>
  </r>
  <r>
    <x v="8"/>
    <x v="4"/>
    <n v="0.56699999999999995"/>
  </r>
  <r>
    <x v="9"/>
    <x v="4"/>
    <n v="0.57100000000000006"/>
  </r>
  <r>
    <x v="10"/>
    <x v="4"/>
    <n v="0.58399999999999996"/>
  </r>
  <r>
    <x v="0"/>
    <x v="5"/>
    <n v="0.45600000000000002"/>
  </r>
  <r>
    <x v="1"/>
    <x v="5"/>
    <n v="0.46300000000000002"/>
  </r>
  <r>
    <x v="2"/>
    <x v="5"/>
    <n v="0.47599999999999998"/>
  </r>
  <r>
    <x v="3"/>
    <x v="5"/>
    <n v="0.498"/>
  </r>
  <r>
    <x v="4"/>
    <x v="5"/>
    <n v="0.53500000000000003"/>
  </r>
  <r>
    <x v="5"/>
    <x v="5"/>
    <n v="0.59"/>
  </r>
  <r>
    <x v="6"/>
    <x v="5"/>
    <n v="0.59399999999999997"/>
  </r>
  <r>
    <x v="7"/>
    <x v="5"/>
    <n v="0.59199999999999997"/>
  </r>
  <r>
    <x v="8"/>
    <x v="5"/>
    <n v="0.53400000000000003"/>
  </r>
  <r>
    <x v="9"/>
    <x v="5"/>
    <n v="0.52800000000000002"/>
  </r>
  <r>
    <x v="10"/>
    <x v="5"/>
    <n v="0.53500000000000003"/>
  </r>
</pivotCacheRecords>
</file>

<file path=xl/pivotCache/pivotCacheRecords14.xml><?xml version="1.0" encoding="utf-8"?>
<pivotCacheRecords xmlns="http://schemas.openxmlformats.org/spreadsheetml/2006/main" xmlns:r="http://schemas.openxmlformats.org/officeDocument/2006/relationships" count="91">
  <r>
    <x v="0"/>
    <x v="0"/>
    <n v="3.5999999999999997E-2"/>
  </r>
  <r>
    <x v="1"/>
    <x v="0"/>
    <n v="3.5000000000000003E-2"/>
  </r>
  <r>
    <x v="2"/>
    <x v="0"/>
    <n v="3.7999999999999999E-2"/>
  </r>
  <r>
    <x v="3"/>
    <x v="0"/>
    <n v="2.7E-2"/>
  </r>
  <r>
    <x v="4"/>
    <x v="0"/>
    <n v="5.1999999999999998E-2"/>
  </r>
  <r>
    <x v="5"/>
    <x v="0"/>
    <n v="9.6000000000000002E-2"/>
  </r>
  <r>
    <x v="6"/>
    <x v="0"/>
    <n v="6.4000000000000001E-2"/>
  </r>
  <r>
    <x v="7"/>
    <x v="0"/>
    <n v="7.2999999999999995E-2"/>
  </r>
  <r>
    <x v="8"/>
    <x v="0"/>
    <n v="5.8999999999999997E-2"/>
  </r>
  <r>
    <x v="9"/>
    <x v="0"/>
    <n v="6.0999999999999999E-2"/>
  </r>
  <r>
    <x v="10"/>
    <x v="0"/>
    <n v="5.8999999999999997E-2"/>
  </r>
  <r>
    <x v="11"/>
    <x v="0"/>
    <n v="3.2000000000000001E-2"/>
  </r>
  <r>
    <x v="12"/>
    <x v="0"/>
    <n v="3.5000000000000003E-2"/>
  </r>
  <r>
    <x v="0"/>
    <x v="1"/>
    <n v="2.4E-2"/>
  </r>
  <r>
    <x v="1"/>
    <x v="1"/>
    <n v="2.8999999999999998E-2"/>
  </r>
  <r>
    <x v="2"/>
    <x v="1"/>
    <n v="2.7000000000000003E-2"/>
  </r>
  <r>
    <x v="3"/>
    <x v="1"/>
    <n v="3.6999999999999998E-2"/>
  </r>
  <r>
    <x v="4"/>
    <x v="1"/>
    <n v="3.6999999999999998E-2"/>
  </r>
  <r>
    <x v="5"/>
    <x v="1"/>
    <n v="5.5E-2"/>
  </r>
  <r>
    <x v="6"/>
    <x v="1"/>
    <n v="4.1000000000000002E-2"/>
  </r>
  <r>
    <x v="7"/>
    <x v="1"/>
    <n v="5.5999999999999994E-2"/>
  </r>
  <r>
    <x v="8"/>
    <x v="1"/>
    <n v="0.05"/>
  </r>
  <r>
    <x v="9"/>
    <x v="1"/>
    <n v="5.6000000000000001E-2"/>
  </r>
  <r>
    <x v="10"/>
    <x v="1"/>
    <n v="4.2000000000000003E-2"/>
  </r>
  <r>
    <x v="11"/>
    <x v="1"/>
    <n v="3.5000000000000003E-2"/>
  </r>
  <r>
    <x v="12"/>
    <x v="1"/>
    <n v="4.2999999999999997E-2"/>
  </r>
  <r>
    <x v="0"/>
    <x v="2"/>
    <n v="2.3E-2"/>
  </r>
  <r>
    <x v="1"/>
    <x v="2"/>
    <n v="2.9000000000000001E-2"/>
  </r>
  <r>
    <x v="2"/>
    <x v="2"/>
    <n v="3.6999999999999998E-2"/>
  </r>
  <r>
    <x v="3"/>
    <x v="2"/>
    <n v="2.5999999999999999E-2"/>
  </r>
  <r>
    <x v="4"/>
    <x v="2"/>
    <n v="3.6999999999999998E-2"/>
  </r>
  <r>
    <x v="5"/>
    <x v="2"/>
    <n v="4.9000000000000002E-2"/>
  </r>
  <r>
    <x v="6"/>
    <x v="2"/>
    <n v="6.2E-2"/>
  </r>
  <r>
    <x v="7"/>
    <x v="2"/>
    <n v="5.1999999999999998E-2"/>
  </r>
  <r>
    <x v="8"/>
    <x v="2"/>
    <n v="5.1999999999999998E-2"/>
  </r>
  <r>
    <x v="9"/>
    <x v="2"/>
    <n v="2.3E-2"/>
  </r>
  <r>
    <x v="10"/>
    <x v="2"/>
    <n v="5.0999999999999997E-2"/>
  </r>
  <r>
    <x v="11"/>
    <x v="2"/>
    <n v="3.5000000000000003E-2"/>
  </r>
  <r>
    <x v="12"/>
    <x v="2"/>
    <n v="3.2000000000000001E-2"/>
  </r>
  <r>
    <x v="0"/>
    <x v="3"/>
    <n v="4.8000000000000001E-2"/>
  </r>
  <r>
    <x v="1"/>
    <x v="3"/>
    <n v="0.05"/>
  </r>
  <r>
    <x v="2"/>
    <x v="3"/>
    <n v="5.3999999999999999E-2"/>
  </r>
  <r>
    <x v="3"/>
    <x v="3"/>
    <n v="5.2999999999999999E-2"/>
  </r>
  <r>
    <x v="4"/>
    <x v="3"/>
    <n v="5.7999999999999996E-2"/>
  </r>
  <r>
    <x v="5"/>
    <x v="3"/>
    <n v="7.8E-2"/>
  </r>
  <r>
    <x v="6"/>
    <x v="3"/>
    <n v="7.8E-2"/>
  </r>
  <r>
    <x v="7"/>
    <x v="3"/>
    <n v="8.2000000000000003E-2"/>
  </r>
  <r>
    <x v="8"/>
    <x v="3"/>
    <n v="8.1000000000000003E-2"/>
  </r>
  <r>
    <x v="9"/>
    <x v="3"/>
    <n v="7.6999999999999999E-2"/>
  </r>
  <r>
    <x v="10"/>
    <x v="3"/>
    <n v="6.4000000000000001E-2"/>
  </r>
  <r>
    <x v="11"/>
    <x v="3"/>
    <n v="5.4000000000000006E-2"/>
  </r>
  <r>
    <x v="12"/>
    <x v="3"/>
    <n v="4.9000000000000002E-2"/>
  </r>
  <r>
    <x v="0"/>
    <x v="4"/>
    <n v="3.7999999999999999E-2"/>
  </r>
  <r>
    <x v="1"/>
    <x v="4"/>
    <n v="3.7999999999999999E-2"/>
  </r>
  <r>
    <x v="2"/>
    <x v="4"/>
    <n v="4.4999999999999998E-2"/>
  </r>
  <r>
    <x v="3"/>
    <x v="4"/>
    <n v="4.2000000000000003E-2"/>
  </r>
  <r>
    <x v="4"/>
    <x v="4"/>
    <n v="4.4999999999999998E-2"/>
  </r>
  <r>
    <x v="5"/>
    <x v="4"/>
    <n v="0.06"/>
  </r>
  <r>
    <x v="6"/>
    <x v="4"/>
    <n v="6.0999999999999999E-2"/>
  </r>
  <r>
    <x v="7"/>
    <x v="4"/>
    <n v="6.0999999999999999E-2"/>
  </r>
  <r>
    <x v="8"/>
    <x v="4"/>
    <n v="6.0999999999999999E-2"/>
  </r>
  <r>
    <x v="9"/>
    <x v="4"/>
    <n v="5.8000000000000003E-2"/>
  </r>
  <r>
    <x v="10"/>
    <x v="4"/>
    <n v="4.9000000000000002E-2"/>
  </r>
  <r>
    <x v="11"/>
    <x v="4"/>
    <n v="4.2999999999999997E-2"/>
  </r>
  <r>
    <x v="12"/>
    <x v="4"/>
    <n v="4.1000000000000002E-2"/>
  </r>
  <r>
    <x v="0"/>
    <x v="5"/>
    <n v="3.4000000000000002E-2"/>
  </r>
  <r>
    <x v="1"/>
    <x v="5"/>
    <n v="3.5000000000000003E-2"/>
  </r>
  <r>
    <x v="2"/>
    <x v="5"/>
    <n v="3.7999999999999999E-2"/>
  </r>
  <r>
    <x v="3"/>
    <x v="5"/>
    <n v="3.9E-2"/>
  </r>
  <r>
    <x v="4"/>
    <x v="5"/>
    <n v="4.2000000000000003E-2"/>
  </r>
  <r>
    <x v="5"/>
    <x v="5"/>
    <n v="6.2E-2"/>
  </r>
  <r>
    <x v="6"/>
    <x v="5"/>
    <n v="6.0999999999999999E-2"/>
  </r>
  <r>
    <x v="7"/>
    <x v="5"/>
    <n v="6.0999999999999999E-2"/>
  </r>
  <r>
    <x v="8"/>
    <x v="5"/>
    <n v="0.06"/>
  </r>
  <r>
    <x v="9"/>
    <x v="5"/>
    <n v="5.8999999999999997E-2"/>
  </r>
  <r>
    <x v="10"/>
    <x v="5"/>
    <n v="5.1999999999999998E-2"/>
  </r>
  <r>
    <x v="11"/>
    <x v="5"/>
    <n v="4.1000000000000002E-2"/>
  </r>
  <r>
    <x v="12"/>
    <x v="5"/>
    <n v="4.2000000000000003E-2"/>
  </r>
  <r>
    <x v="0"/>
    <x v="6"/>
    <n v="2.7000000000000003E-2"/>
  </r>
  <r>
    <x v="1"/>
    <x v="6"/>
    <n v="0.03"/>
  </r>
  <r>
    <x v="2"/>
    <x v="6"/>
    <n v="3.2000000000000001E-2"/>
  </r>
  <r>
    <x v="3"/>
    <x v="6"/>
    <n v="3.2000000000000001E-2"/>
  </r>
  <r>
    <x v="4"/>
    <x v="6"/>
    <n v="4.1000000000000002E-2"/>
  </r>
  <r>
    <x v="5"/>
    <x v="6"/>
    <n v="6.4000000000000001E-2"/>
  </r>
  <r>
    <x v="6"/>
    <x v="6"/>
    <n v="5.2000000000000005E-2"/>
  </r>
  <r>
    <x v="7"/>
    <x v="6"/>
    <n v="0.06"/>
  </r>
  <r>
    <x v="8"/>
    <x v="6"/>
    <n v="5.2999999999999999E-2"/>
  </r>
  <r>
    <x v="9"/>
    <x v="6"/>
    <n v="5.0999999999999997E-2"/>
  </r>
  <r>
    <x v="10"/>
    <x v="6"/>
    <n v="4.8000000000000001E-2"/>
  </r>
  <r>
    <x v="11"/>
    <x v="6"/>
    <n v="3.4000000000000002E-2"/>
  </r>
  <r>
    <x v="12"/>
    <x v="6"/>
    <n v="3.9E-2"/>
  </r>
</pivotCacheRecords>
</file>

<file path=xl/pivotCache/pivotCacheRecords15.xml><?xml version="1.0" encoding="utf-8"?>
<pivotCacheRecords xmlns="http://schemas.openxmlformats.org/spreadsheetml/2006/main" xmlns:r="http://schemas.openxmlformats.org/officeDocument/2006/relationships" count="98">
  <r>
    <x v="0"/>
    <x v="0"/>
    <n v="1.6E-2"/>
  </r>
  <r>
    <x v="1"/>
    <x v="0"/>
    <n v="1.4999999999999999E-2"/>
  </r>
  <r>
    <x v="2"/>
    <x v="0"/>
    <n v="1.6E-2"/>
  </r>
  <r>
    <x v="3"/>
    <x v="0"/>
    <n v="1.7999999999999999E-2"/>
  </r>
  <r>
    <x v="4"/>
    <x v="0"/>
    <n v="1.4999999999999999E-2"/>
  </r>
  <r>
    <x v="5"/>
    <x v="0"/>
    <n v="1.7000000000000001E-2"/>
  </r>
  <r>
    <x v="6"/>
    <x v="0"/>
    <n v="3.3000000000000002E-2"/>
  </r>
  <r>
    <x v="7"/>
    <x v="0"/>
    <n v="3.2000000000000001E-2"/>
  </r>
  <r>
    <x v="8"/>
    <x v="0"/>
    <n v="0.03"/>
  </r>
  <r>
    <x v="9"/>
    <x v="0"/>
    <n v="0.03"/>
  </r>
  <r>
    <x v="10"/>
    <x v="0"/>
    <n v="2.8000000000000001E-2"/>
  </r>
  <r>
    <x v="11"/>
    <x v="0"/>
    <n v="1.9E-2"/>
  </r>
  <r>
    <x v="12"/>
    <x v="0"/>
    <n v="1.3999999999999999E-2"/>
  </r>
  <r>
    <x v="13"/>
    <x v="0"/>
    <n v="1.4999999999999999E-2"/>
  </r>
  <r>
    <x v="0"/>
    <x v="1"/>
    <n v="8.9999999999999993E-3"/>
  </r>
  <r>
    <x v="1"/>
    <x v="1"/>
    <n v="8.0000000000000002E-3"/>
  </r>
  <r>
    <x v="2"/>
    <x v="1"/>
    <n v="8.0000000000000002E-3"/>
  </r>
  <r>
    <x v="3"/>
    <x v="1"/>
    <n v="0.01"/>
  </r>
  <r>
    <x v="4"/>
    <x v="1"/>
    <n v="8.0000000000000002E-3"/>
  </r>
  <r>
    <x v="5"/>
    <x v="1"/>
    <n v="8.9999999999999993E-3"/>
  </r>
  <r>
    <x v="6"/>
    <x v="1"/>
    <n v="1.9E-2"/>
  </r>
  <r>
    <x v="7"/>
    <x v="1"/>
    <n v="1.7999999999999999E-2"/>
  </r>
  <r>
    <x v="8"/>
    <x v="1"/>
    <n v="1.6E-2"/>
  </r>
  <r>
    <x v="9"/>
    <x v="1"/>
    <n v="1.7000000000000001E-2"/>
  </r>
  <r>
    <x v="10"/>
    <x v="1"/>
    <n v="1.4999999999999999E-2"/>
  </r>
  <r>
    <x v="11"/>
    <x v="1"/>
    <n v="0.01"/>
  </r>
  <r>
    <x v="12"/>
    <x v="1"/>
    <n v="8.0000000000000002E-3"/>
  </r>
  <r>
    <x v="13"/>
    <x v="1"/>
    <n v="8.0000000000000002E-3"/>
  </r>
  <r>
    <x v="0"/>
    <x v="2"/>
    <n v="1.1000000000000001E-2"/>
  </r>
  <r>
    <x v="1"/>
    <x v="2"/>
    <n v="8.9999999999999993E-3"/>
  </r>
  <r>
    <x v="2"/>
    <x v="2"/>
    <n v="8.9999999999999993E-3"/>
  </r>
  <r>
    <x v="3"/>
    <x v="2"/>
    <n v="1.1000000000000001E-2"/>
  </r>
  <r>
    <x v="4"/>
    <x v="2"/>
    <n v="0.01"/>
  </r>
  <r>
    <x v="5"/>
    <x v="2"/>
    <n v="1.2E-2"/>
  </r>
  <r>
    <x v="6"/>
    <x v="2"/>
    <n v="2.5000000000000001E-2"/>
  </r>
  <r>
    <x v="7"/>
    <x v="2"/>
    <n v="2.3E-2"/>
  </r>
  <r>
    <x v="8"/>
    <x v="2"/>
    <n v="2.1000000000000001E-2"/>
  </r>
  <r>
    <x v="9"/>
    <x v="2"/>
    <n v="0.02"/>
  </r>
  <r>
    <x v="10"/>
    <x v="2"/>
    <n v="1.9E-2"/>
  </r>
  <r>
    <x v="11"/>
    <x v="2"/>
    <n v="1.4E-2"/>
  </r>
  <r>
    <x v="12"/>
    <x v="2"/>
    <n v="0.01"/>
  </r>
  <r>
    <x v="13"/>
    <x v="2"/>
    <n v="1.0999999999999999E-2"/>
  </r>
  <r>
    <x v="0"/>
    <x v="3"/>
    <n v="2.4E-2"/>
  </r>
  <r>
    <x v="1"/>
    <x v="3"/>
    <n v="2.2000000000000002E-2"/>
  </r>
  <r>
    <x v="2"/>
    <x v="3"/>
    <n v="2.2000000000000002E-2"/>
  </r>
  <r>
    <x v="3"/>
    <x v="3"/>
    <n v="2.4E-2"/>
  </r>
  <r>
    <x v="4"/>
    <x v="3"/>
    <n v="2.2000000000000002E-2"/>
  </r>
  <r>
    <x v="5"/>
    <x v="3"/>
    <n v="2.3E-2"/>
  </r>
  <r>
    <x v="6"/>
    <x v="3"/>
    <n v="3.7999999999999999E-2"/>
  </r>
  <r>
    <x v="7"/>
    <x v="3"/>
    <n v="3.7000000000000005E-2"/>
  </r>
  <r>
    <x v="8"/>
    <x v="3"/>
    <n v="3.7000000000000005E-2"/>
  </r>
  <r>
    <x v="9"/>
    <x v="3"/>
    <n v="3.7999999999999999E-2"/>
  </r>
  <r>
    <x v="10"/>
    <x v="3"/>
    <n v="3.4000000000000002E-2"/>
  </r>
  <r>
    <x v="11"/>
    <x v="3"/>
    <n v="2.5000000000000001E-2"/>
  </r>
  <r>
    <x v="12"/>
    <x v="3"/>
    <n v="1.9E-2"/>
  </r>
  <r>
    <x v="13"/>
    <x v="3"/>
    <n v="1.7999999999999999E-2"/>
  </r>
  <r>
    <x v="0"/>
    <x v="4"/>
    <n v="1.4999999999999999E-2"/>
  </r>
  <r>
    <x v="1"/>
    <x v="4"/>
    <n v="1.3999999999999999E-2"/>
  </r>
  <r>
    <x v="2"/>
    <x v="4"/>
    <n v="1.3999999999999999E-2"/>
  </r>
  <r>
    <x v="3"/>
    <x v="4"/>
    <n v="1.6E-2"/>
  </r>
  <r>
    <x v="4"/>
    <x v="4"/>
    <n v="1.3999999999999999E-2"/>
  </r>
  <r>
    <x v="5"/>
    <x v="4"/>
    <n v="1.3999999999999999E-2"/>
  </r>
  <r>
    <x v="6"/>
    <x v="4"/>
    <n v="2.7999999999999997E-2"/>
  </r>
  <r>
    <x v="7"/>
    <x v="4"/>
    <n v="2.6000000000000002E-2"/>
  </r>
  <r>
    <x v="8"/>
    <x v="4"/>
    <n v="2.5000000000000001E-2"/>
  </r>
  <r>
    <x v="9"/>
    <x v="4"/>
    <n v="2.5000000000000001E-2"/>
  </r>
  <r>
    <x v="10"/>
    <x v="4"/>
    <n v="2.1999999999999999E-2"/>
  </r>
  <r>
    <x v="11"/>
    <x v="4"/>
    <n v="1.4999999999999999E-2"/>
  </r>
  <r>
    <x v="12"/>
    <x v="4"/>
    <n v="1.1000000000000001E-2"/>
  </r>
  <r>
    <x v="13"/>
    <x v="4"/>
    <n v="1.0999999999999999E-2"/>
  </r>
  <r>
    <x v="0"/>
    <x v="5"/>
    <n v="1.6E-2"/>
  </r>
  <r>
    <x v="1"/>
    <x v="5"/>
    <n v="1.3000000000000001E-2"/>
  </r>
  <r>
    <x v="2"/>
    <x v="5"/>
    <n v="1.3000000000000001E-2"/>
  </r>
  <r>
    <x v="3"/>
    <x v="5"/>
    <n v="1.4999999999999999E-2"/>
  </r>
  <r>
    <x v="4"/>
    <x v="5"/>
    <n v="1.3000000000000001E-2"/>
  </r>
  <r>
    <x v="5"/>
    <x v="5"/>
    <n v="1.3999999999999999E-2"/>
  </r>
  <r>
    <x v="6"/>
    <x v="5"/>
    <n v="2.7999999999999997E-2"/>
  </r>
  <r>
    <x v="7"/>
    <x v="5"/>
    <n v="2.5000000000000001E-2"/>
  </r>
  <r>
    <x v="8"/>
    <x v="5"/>
    <n v="2.6000000000000002E-2"/>
  </r>
  <r>
    <x v="9"/>
    <x v="5"/>
    <n v="2.7000000000000003E-2"/>
  </r>
  <r>
    <x v="10"/>
    <x v="5"/>
    <n v="2.3E-2"/>
  </r>
  <r>
    <x v="11"/>
    <x v="5"/>
    <n v="1.6E-2"/>
  </r>
  <r>
    <x v="12"/>
    <x v="5"/>
    <n v="1.2E-2"/>
  </r>
  <r>
    <x v="13"/>
    <x v="5"/>
    <n v="1.2E-2"/>
  </r>
  <r>
    <x v="0"/>
    <x v="6"/>
    <n v="1.1000000000000001E-2"/>
  </r>
  <r>
    <x v="1"/>
    <x v="6"/>
    <n v="0.01"/>
  </r>
  <r>
    <x v="2"/>
    <x v="6"/>
    <n v="1.1000000000000001E-2"/>
  </r>
  <r>
    <x v="3"/>
    <x v="6"/>
    <n v="1.2E-2"/>
  </r>
  <r>
    <x v="4"/>
    <x v="6"/>
    <n v="0.01"/>
  </r>
  <r>
    <x v="5"/>
    <x v="6"/>
    <n v="1.2E-2"/>
  </r>
  <r>
    <x v="6"/>
    <x v="6"/>
    <n v="2.4E-2"/>
  </r>
  <r>
    <x v="7"/>
    <x v="6"/>
    <n v="2.3E-2"/>
  </r>
  <r>
    <x v="8"/>
    <x v="6"/>
    <n v="2.1000000000000001E-2"/>
  </r>
  <r>
    <x v="9"/>
    <x v="6"/>
    <n v="2.1000000000000001E-2"/>
  </r>
  <r>
    <x v="10"/>
    <x v="6"/>
    <n v="1.9E-2"/>
  </r>
  <r>
    <x v="11"/>
    <x v="6"/>
    <n v="1.2999999999999999E-2"/>
  </r>
  <r>
    <x v="12"/>
    <x v="6"/>
    <n v="0.01"/>
  </r>
  <r>
    <x v="13"/>
    <x v="6"/>
    <n v="1.0999999999999999E-2"/>
  </r>
</pivotCacheRecords>
</file>

<file path=xl/pivotCache/pivotCacheRecords16.xml><?xml version="1.0" encoding="utf-8"?>
<pivotCacheRecords xmlns="http://schemas.openxmlformats.org/spreadsheetml/2006/main" xmlns:r="http://schemas.openxmlformats.org/officeDocument/2006/relationships" count="91">
  <r>
    <x v="0"/>
    <x v="0"/>
    <n v="7.0999999999999994E-2"/>
  </r>
  <r>
    <x v="1"/>
    <x v="0"/>
    <n v="8.4000000000000005E-2"/>
  </r>
  <r>
    <x v="2"/>
    <x v="0"/>
    <n v="0.10299999999999999"/>
  </r>
  <r>
    <x v="3"/>
    <x v="0"/>
    <n v="7.9000000000000001E-2"/>
  </r>
  <r>
    <x v="4"/>
    <x v="0"/>
    <n v="0.125"/>
  </r>
  <r>
    <x v="5"/>
    <x v="0"/>
    <n v="0.252"/>
  </r>
  <r>
    <x v="6"/>
    <x v="0"/>
    <n v="0.152"/>
  </r>
  <r>
    <x v="7"/>
    <x v="0"/>
    <n v="0.17299999999999999"/>
  </r>
  <r>
    <x v="8"/>
    <x v="0"/>
    <n v="0.107"/>
  </r>
  <r>
    <x v="9"/>
    <x v="0"/>
    <n v="0.12"/>
  </r>
  <r>
    <x v="10"/>
    <x v="0"/>
    <n v="0.20100000000000001"/>
  </r>
  <r>
    <x v="11"/>
    <x v="0"/>
    <n v="0.158"/>
  </r>
  <r>
    <x v="12"/>
    <x v="0"/>
    <n v="0.11700000000000001"/>
  </r>
  <r>
    <x v="0"/>
    <x v="1"/>
    <n v="6.8000000000000005E-2"/>
  </r>
  <r>
    <x v="1"/>
    <x v="1"/>
    <n v="7.0000000000000007E-2"/>
  </r>
  <r>
    <x v="2"/>
    <x v="1"/>
    <n v="3.5000000000000003E-2"/>
  </r>
  <r>
    <x v="3"/>
    <x v="1"/>
    <n v="6.3E-2"/>
  </r>
  <r>
    <x v="4"/>
    <x v="1"/>
    <n v="0.10100000000000001"/>
  </r>
  <r>
    <x v="5"/>
    <x v="1"/>
    <n v="0.111"/>
  </r>
  <r>
    <x v="6"/>
    <x v="1"/>
    <n v="8.8999999999999996E-2"/>
  </r>
  <r>
    <x v="7"/>
    <x v="1"/>
    <n v="0.11700000000000001"/>
  </r>
  <r>
    <x v="8"/>
    <x v="1"/>
    <n v="0.13300000000000001"/>
  </r>
  <r>
    <x v="9"/>
    <x v="1"/>
    <n v="0.20100000000000001"/>
  </r>
  <r>
    <x v="10"/>
    <x v="1"/>
    <n v="0.10299999999999999"/>
  </r>
  <r>
    <x v="11"/>
    <x v="1"/>
    <n v="8.3000000000000004E-2"/>
  </r>
  <r>
    <x v="12"/>
    <x v="1"/>
    <n v="0.14199999999999999"/>
  </r>
  <r>
    <x v="0"/>
    <x v="2"/>
    <n v="2.5999999999999999E-2"/>
  </r>
  <r>
    <x v="1"/>
    <x v="2"/>
    <n v="9.7000000000000003E-2"/>
  </r>
  <r>
    <x v="2"/>
    <x v="2"/>
    <n v="9.7000000000000003E-2"/>
  </r>
  <r>
    <x v="3"/>
    <x v="2"/>
    <n v="9.5000000000000001E-2"/>
  </r>
  <r>
    <x v="4"/>
    <x v="2"/>
    <n v="0.14399999999999999"/>
  </r>
  <r>
    <x v="5"/>
    <x v="2"/>
    <n v="0.16600000000000001"/>
  </r>
  <r>
    <x v="6"/>
    <x v="2"/>
    <n v="0.16400000000000001"/>
  </r>
  <r>
    <x v="7"/>
    <x v="2"/>
    <n v="0.16200000000000001"/>
  </r>
  <r>
    <x v="8"/>
    <x v="2"/>
    <n v="0.17299999999999999"/>
  </r>
  <r>
    <x v="9"/>
    <x v="2"/>
    <n v="0.04"/>
  </r>
  <r>
    <x v="10"/>
    <x v="2"/>
    <n v="0.189"/>
  </r>
  <r>
    <x v="11"/>
    <x v="2"/>
    <n v="0.11899999999999999"/>
  </r>
  <r>
    <x v="12"/>
    <x v="2"/>
    <n v="0.19600000000000001"/>
  </r>
  <r>
    <x v="0"/>
    <x v="3"/>
    <n v="0.123"/>
  </r>
  <r>
    <x v="1"/>
    <x v="3"/>
    <n v="0.13"/>
  </r>
  <r>
    <x v="2"/>
    <x v="3"/>
    <n v="0.13900000000000001"/>
  </r>
  <r>
    <x v="3"/>
    <x v="3"/>
    <n v="0.13800000000000001"/>
  </r>
  <r>
    <x v="4"/>
    <x v="3"/>
    <n v="0.151"/>
  </r>
  <r>
    <x v="5"/>
    <x v="3"/>
    <n v="0.189"/>
  </r>
  <r>
    <x v="6"/>
    <x v="3"/>
    <n v="0.19500000000000001"/>
  </r>
  <r>
    <x v="7"/>
    <x v="3"/>
    <n v="0.214"/>
  </r>
  <r>
    <x v="8"/>
    <x v="3"/>
    <n v="0.21099999999999999"/>
  </r>
  <r>
    <x v="9"/>
    <x v="3"/>
    <n v="0.20200000000000001"/>
  </r>
  <r>
    <x v="10"/>
    <x v="3"/>
    <n v="0.17100000000000001"/>
  </r>
  <r>
    <x v="11"/>
    <x v="3"/>
    <n v="0.14199999999999999"/>
  </r>
  <r>
    <x v="12"/>
    <x v="3"/>
    <n v="0.13200000000000001"/>
  </r>
  <r>
    <x v="0"/>
    <x v="4"/>
    <n v="9.6000000000000002E-2"/>
  </r>
  <r>
    <x v="1"/>
    <x v="4"/>
    <n v="0.10100000000000001"/>
  </r>
  <r>
    <x v="2"/>
    <x v="4"/>
    <n v="0.11600000000000001"/>
  </r>
  <r>
    <x v="3"/>
    <x v="4"/>
    <n v="0.11799999999999999"/>
  </r>
  <r>
    <x v="4"/>
    <x v="4"/>
    <n v="0.128"/>
  </r>
  <r>
    <x v="5"/>
    <x v="4"/>
    <n v="0.161"/>
  </r>
  <r>
    <x v="6"/>
    <x v="4"/>
    <n v="0.16700000000000001"/>
  </r>
  <r>
    <x v="7"/>
    <x v="4"/>
    <n v="0.16700000000000001"/>
  </r>
  <r>
    <x v="8"/>
    <x v="4"/>
    <n v="0.17"/>
  </r>
  <r>
    <x v="9"/>
    <x v="4"/>
    <n v="0.158"/>
  </r>
  <r>
    <x v="10"/>
    <x v="4"/>
    <n v="0.14000000000000001"/>
  </r>
  <r>
    <x v="11"/>
    <x v="4"/>
    <n v="0.126"/>
  </r>
  <r>
    <x v="12"/>
    <x v="4"/>
    <n v="0.124"/>
  </r>
  <r>
    <x v="0"/>
    <x v="5"/>
    <n v="8.5000000000000006E-2"/>
  </r>
  <r>
    <x v="1"/>
    <x v="5"/>
    <n v="9.1999999999999998E-2"/>
  </r>
  <r>
    <x v="2"/>
    <x v="5"/>
    <n v="0.10199999999999999"/>
  </r>
  <r>
    <x v="3"/>
    <x v="5"/>
    <n v="0.105"/>
  </r>
  <r>
    <x v="4"/>
    <x v="5"/>
    <n v="9.9000000000000005E-2"/>
  </r>
  <r>
    <x v="5"/>
    <x v="5"/>
    <n v="0.151"/>
  </r>
  <r>
    <x v="6"/>
    <x v="5"/>
    <n v="0.16300000000000001"/>
  </r>
  <r>
    <x v="7"/>
    <x v="5"/>
    <n v="0.157"/>
  </r>
  <r>
    <x v="8"/>
    <x v="5"/>
    <n v="0.16500000000000001"/>
  </r>
  <r>
    <x v="9"/>
    <x v="5"/>
    <n v="0.16500000000000001"/>
  </r>
  <r>
    <x v="10"/>
    <x v="5"/>
    <n v="0.152"/>
  </r>
  <r>
    <x v="11"/>
    <x v="5"/>
    <n v="0.11699999999999999"/>
  </r>
  <r>
    <x v="12"/>
    <x v="5"/>
    <n v="0.125"/>
  </r>
  <r>
    <x v="0"/>
    <x v="6"/>
    <n v="6.0999999999999999E-2"/>
  </r>
  <r>
    <x v="1"/>
    <x v="6"/>
    <n v="7.9000000000000001E-2"/>
  </r>
  <r>
    <x v="2"/>
    <x v="6"/>
    <n v="6.8000000000000005E-2"/>
  </r>
  <r>
    <x v="3"/>
    <x v="6"/>
    <n v="7.3999999999999996E-2"/>
  </r>
  <r>
    <x v="4"/>
    <x v="6"/>
    <n v="0.11700000000000001"/>
  </r>
  <r>
    <x v="5"/>
    <x v="6"/>
    <n v="0.161"/>
  </r>
  <r>
    <x v="6"/>
    <x v="6"/>
    <n v="0.122"/>
  </r>
  <r>
    <x v="7"/>
    <x v="6"/>
    <n v="0.14000000000000001"/>
  </r>
  <r>
    <x v="8"/>
    <x v="6"/>
    <n v="0.13400000000000001"/>
  </r>
  <r>
    <x v="9"/>
    <x v="6"/>
    <n v="0.151"/>
  </r>
  <r>
    <x v="10"/>
    <x v="6"/>
    <n v="0.151"/>
  </r>
  <r>
    <x v="11"/>
    <x v="6"/>
    <n v="0.109"/>
  </r>
  <r>
    <x v="12"/>
    <x v="6"/>
    <n v="0.14299999999999999"/>
  </r>
</pivotCacheRecords>
</file>

<file path=xl/pivotCache/pivotCacheRecords17.xml><?xml version="1.0" encoding="utf-8"?>
<pivotCacheRecords xmlns="http://schemas.openxmlformats.org/spreadsheetml/2006/main" xmlns:r="http://schemas.openxmlformats.org/officeDocument/2006/relationships" count="98">
  <r>
    <x v="0"/>
    <x v="0"/>
    <n v="0.22500000000000001"/>
  </r>
  <r>
    <x v="1"/>
    <x v="0"/>
    <n v="0.21"/>
  </r>
  <r>
    <x v="2"/>
    <x v="0"/>
    <n v="0.25800000000000001"/>
  </r>
  <r>
    <x v="3"/>
    <x v="0"/>
    <n v="0.26700000000000002"/>
  </r>
  <r>
    <x v="4"/>
    <x v="0"/>
    <n v="0.26400000000000001"/>
  </r>
  <r>
    <x v="5"/>
    <x v="0"/>
    <n v="0.26500000000000001"/>
  </r>
  <r>
    <x v="6"/>
    <x v="0"/>
    <n v="0.26200000000000001"/>
  </r>
  <r>
    <x v="7"/>
    <x v="0"/>
    <n v="0.23799999999999999"/>
  </r>
  <r>
    <x v="8"/>
    <x v="0"/>
    <n v="0.25"/>
  </r>
  <r>
    <x v="9"/>
    <x v="0"/>
    <n v="0.24"/>
  </r>
  <r>
    <x v="10"/>
    <x v="0"/>
    <n v="0.22500000000000001"/>
  </r>
  <r>
    <x v="11"/>
    <x v="0"/>
    <n v="0.20499999999999999"/>
  </r>
  <r>
    <x v="12"/>
    <x v="0"/>
    <n v="0.1855072463768116"/>
  </r>
  <r>
    <x v="13"/>
    <x v="0"/>
    <n v="0.185"/>
  </r>
  <r>
    <x v="0"/>
    <x v="1"/>
    <n v="0.26600000000000001"/>
  </r>
  <r>
    <x v="1"/>
    <x v="1"/>
    <n v="0.27500000000000002"/>
  </r>
  <r>
    <x v="2"/>
    <x v="1"/>
    <n v="0.29299999999999998"/>
  </r>
  <r>
    <x v="3"/>
    <x v="1"/>
    <n v="0.30299999999999999"/>
  </r>
  <r>
    <x v="4"/>
    <x v="1"/>
    <n v="0.32900000000000001"/>
  </r>
  <r>
    <x v="5"/>
    <x v="1"/>
    <n v="0.32300000000000001"/>
  </r>
  <r>
    <x v="6"/>
    <x v="1"/>
    <n v="0.29399999999999998"/>
  </r>
  <r>
    <x v="7"/>
    <x v="1"/>
    <n v="0.27500000000000002"/>
  </r>
  <r>
    <x v="8"/>
    <x v="1"/>
    <n v="0.28899999999999998"/>
  </r>
  <r>
    <x v="9"/>
    <x v="1"/>
    <n v="0.29099999999999998"/>
  </r>
  <r>
    <x v="10"/>
    <x v="1"/>
    <n v="0.28100000000000003"/>
  </r>
  <r>
    <x v="11"/>
    <x v="1"/>
    <n v="0.26500000000000001"/>
  </r>
  <r>
    <x v="12"/>
    <x v="1"/>
    <n v="0.24517906336088155"/>
  </r>
  <r>
    <x v="13"/>
    <x v="1"/>
    <n v="0.21199999999999999"/>
  </r>
  <r>
    <x v="0"/>
    <x v="2"/>
    <n v="0.23400000000000001"/>
  </r>
  <r>
    <x v="1"/>
    <x v="2"/>
    <n v="0.25800000000000001"/>
  </r>
  <r>
    <x v="2"/>
    <x v="2"/>
    <n v="0.28699999999999998"/>
  </r>
  <r>
    <x v="3"/>
    <x v="2"/>
    <n v="0.30199999999999999"/>
  </r>
  <r>
    <x v="4"/>
    <x v="2"/>
    <n v="0.29499999999999998"/>
  </r>
  <r>
    <x v="5"/>
    <x v="2"/>
    <n v="0.30499999999999999"/>
  </r>
  <r>
    <x v="6"/>
    <x v="2"/>
    <n v="0.28299999999999997"/>
  </r>
  <r>
    <x v="7"/>
    <x v="2"/>
    <n v="0.26400000000000001"/>
  </r>
  <r>
    <x v="8"/>
    <x v="2"/>
    <n v="0.27300000000000002"/>
  </r>
  <r>
    <x v="9"/>
    <x v="2"/>
    <n v="0.29499999999999998"/>
  </r>
  <r>
    <x v="10"/>
    <x v="2"/>
    <n v="0.26800000000000002"/>
  </r>
  <r>
    <x v="11"/>
    <x v="2"/>
    <n v="0.254"/>
  </r>
  <r>
    <x v="12"/>
    <x v="2"/>
    <n v="0.23369565217391305"/>
  </r>
  <r>
    <x v="13"/>
    <x v="2"/>
    <n v="0.23400000000000001"/>
  </r>
  <r>
    <x v="0"/>
    <x v="3"/>
    <n v="0.27900000000000003"/>
  </r>
  <r>
    <x v="1"/>
    <x v="3"/>
    <n v="0.28799999999999998"/>
  </r>
  <r>
    <x v="2"/>
    <x v="3"/>
    <n v="0.30599999999999999"/>
  </r>
  <r>
    <x v="3"/>
    <x v="3"/>
    <n v="0.312"/>
  </r>
  <r>
    <x v="4"/>
    <x v="3"/>
    <n v="0.312"/>
  </r>
  <r>
    <x v="5"/>
    <x v="3"/>
    <n v="0.315"/>
  </r>
  <r>
    <x v="6"/>
    <x v="3"/>
    <n v="0.30299999999999999"/>
  </r>
  <r>
    <x v="7"/>
    <x v="3"/>
    <n v="0.29099999999999998"/>
  </r>
  <r>
    <x v="8"/>
    <x v="3"/>
    <n v="0.29499999999999998"/>
  </r>
  <r>
    <x v="9"/>
    <x v="3"/>
    <n v="0.28899999999999998"/>
  </r>
  <r>
    <x v="10"/>
    <x v="3"/>
    <n v="0.26400000000000001"/>
  </r>
  <r>
    <x v="11"/>
    <x v="3"/>
    <n v="0.24199999999999999"/>
  </r>
  <r>
    <x v="12"/>
    <x v="3"/>
    <n v="0.22530408773678964"/>
  </r>
  <r>
    <x v="13"/>
    <x v="3"/>
    <n v="0.218"/>
  </r>
  <r>
    <x v="0"/>
    <x v="4"/>
    <n v="0.23300000000000001"/>
  </r>
  <r>
    <x v="1"/>
    <x v="4"/>
    <n v="0.249"/>
  </r>
  <r>
    <x v="2"/>
    <x v="4"/>
    <n v="0.27400000000000002"/>
  </r>
  <r>
    <x v="3"/>
    <x v="4"/>
    <n v="0.28699999999999998"/>
  </r>
  <r>
    <x v="4"/>
    <x v="4"/>
    <n v="0.29199999999999998"/>
  </r>
  <r>
    <x v="5"/>
    <x v="4"/>
    <n v="0.29499999999999998"/>
  </r>
  <r>
    <x v="6"/>
    <x v="4"/>
    <n v="0.28699999999999998"/>
  </r>
  <r>
    <x v="7"/>
    <x v="4"/>
    <n v="0.27200000000000002"/>
  </r>
  <r>
    <x v="8"/>
    <x v="4"/>
    <n v="0.27900000000000003"/>
  </r>
  <r>
    <x v="9"/>
    <x v="4"/>
    <n v="0.27100000000000002"/>
  </r>
  <r>
    <x v="10"/>
    <x v="4"/>
    <n v="0.248"/>
  </r>
  <r>
    <x v="11"/>
    <x v="4"/>
    <n v="0.22800000000000001"/>
  </r>
  <r>
    <x v="12"/>
    <x v="4"/>
    <n v="0.20904797414864529"/>
  </r>
  <r>
    <x v="13"/>
    <x v="4"/>
    <n v="0.20300000000000001"/>
  </r>
  <r>
    <x v="0"/>
    <x v="5"/>
    <n v="0.26"/>
  </r>
  <r>
    <x v="1"/>
    <x v="5"/>
    <n v="0.27100000000000002"/>
  </r>
  <r>
    <x v="2"/>
    <x v="5"/>
    <n v="0.29799999999999999"/>
  </r>
  <r>
    <x v="3"/>
    <x v="5"/>
    <n v="0.308"/>
  </r>
  <r>
    <x v="4"/>
    <x v="5"/>
    <n v="0.313"/>
  </r>
  <r>
    <x v="5"/>
    <x v="5"/>
    <n v="0.317"/>
  </r>
  <r>
    <x v="6"/>
    <x v="5"/>
    <n v="0.30499999999999999"/>
  </r>
  <r>
    <x v="7"/>
    <x v="5"/>
    <n v="0.28899999999999998"/>
  </r>
  <r>
    <x v="8"/>
    <x v="5"/>
    <n v="0.30199999999999999"/>
  </r>
  <r>
    <x v="9"/>
    <x v="5"/>
    <n v="0.29899999999999999"/>
  </r>
  <r>
    <x v="10"/>
    <x v="5"/>
    <n v="0.27600000000000002"/>
  </r>
  <r>
    <x v="11"/>
    <x v="5"/>
    <n v="0.25600000000000001"/>
  </r>
  <r>
    <x v="12"/>
    <x v="5"/>
    <n v="0.23289796974007501"/>
  </r>
  <r>
    <x v="13"/>
    <x v="5"/>
    <n v="0.223"/>
  </r>
  <r>
    <x v="0"/>
    <x v="6"/>
    <n v="0.246"/>
  </r>
  <r>
    <x v="1"/>
    <x v="6"/>
    <n v="0.249"/>
  </r>
  <r>
    <x v="2"/>
    <x v="6"/>
    <n v="0.27900000000000003"/>
  </r>
  <r>
    <x v="3"/>
    <x v="6"/>
    <n v="0.28899999999999998"/>
  </r>
  <r>
    <x v="4"/>
    <x v="6"/>
    <n v="0.29899999999999999"/>
  </r>
  <r>
    <x v="5"/>
    <x v="6"/>
    <n v="0.29799999999999999"/>
  </r>
  <r>
    <x v="6"/>
    <x v="6"/>
    <n v="0.28000000000000003"/>
  </r>
  <r>
    <x v="7"/>
    <x v="6"/>
    <n v="0.25900000000000001"/>
  </r>
  <r>
    <x v="8"/>
    <x v="6"/>
    <n v="0.27100000000000002"/>
  </r>
  <r>
    <x v="9"/>
    <x v="6"/>
    <n v="0.27200000000000002"/>
  </r>
  <r>
    <x v="10"/>
    <x v="6"/>
    <n v="0.25600000000000001"/>
  </r>
  <r>
    <x v="11"/>
    <x v="6"/>
    <n v="0.23899999999999999"/>
  </r>
  <r>
    <x v="12"/>
    <x v="6"/>
    <n v="0.21948488241881298"/>
  </r>
  <r>
    <x v="13"/>
    <x v="6"/>
    <n v="0.20599999999999999"/>
  </r>
</pivotCacheRecords>
</file>

<file path=xl/pivotCache/pivotCacheRecords18.xml><?xml version="1.0" encoding="utf-8"?>
<pivotCacheRecords xmlns="http://schemas.openxmlformats.org/spreadsheetml/2006/main" xmlns:r="http://schemas.openxmlformats.org/officeDocument/2006/relationships" count="1608">
  <r>
    <x v="0"/>
    <x v="0"/>
    <n v="50642"/>
  </r>
  <r>
    <x v="1"/>
    <x v="0"/>
    <n v="50165"/>
  </r>
  <r>
    <x v="2"/>
    <x v="0"/>
    <n v="50263"/>
  </r>
  <r>
    <x v="3"/>
    <x v="0"/>
    <n v="49897"/>
  </r>
  <r>
    <x v="4"/>
    <x v="0"/>
    <n v="49320"/>
  </r>
  <r>
    <x v="5"/>
    <x v="0"/>
    <n v="48812"/>
  </r>
  <r>
    <x v="6"/>
    <x v="0"/>
    <n v="49184"/>
  </r>
  <r>
    <x v="7"/>
    <x v="0"/>
    <n v="50163"/>
  </r>
  <r>
    <x v="8"/>
    <x v="0"/>
    <n v="49790"/>
  </r>
  <r>
    <x v="9"/>
    <x v="0"/>
    <n v="49153"/>
  </r>
  <r>
    <x v="10"/>
    <x v="0"/>
    <n v="49051"/>
  </r>
  <r>
    <x v="11"/>
    <x v="0"/>
    <n v="49155"/>
  </r>
  <r>
    <x v="12"/>
    <x v="0"/>
    <n v="49098"/>
  </r>
  <r>
    <x v="13"/>
    <x v="0"/>
    <n v="47794"/>
  </r>
  <r>
    <x v="14"/>
    <x v="0"/>
    <n v="47938"/>
  </r>
  <r>
    <x v="15"/>
    <x v="0"/>
    <n v="48747"/>
  </r>
  <r>
    <x v="16"/>
    <x v="0"/>
    <n v="49430"/>
  </r>
  <r>
    <x v="17"/>
    <x v="0"/>
    <n v="50260"/>
  </r>
  <r>
    <x v="18"/>
    <x v="0"/>
    <n v="50206"/>
  </r>
  <r>
    <x v="19"/>
    <x v="0"/>
    <n v="51119"/>
  </r>
  <r>
    <x v="20"/>
    <x v="0"/>
    <n v="50969"/>
  </r>
  <r>
    <x v="21"/>
    <x v="0"/>
    <n v="50977"/>
  </r>
  <r>
    <x v="22"/>
    <x v="0"/>
    <n v="51047"/>
  </r>
  <r>
    <x v="23"/>
    <x v="0"/>
    <n v="52358"/>
  </r>
  <r>
    <x v="24"/>
    <x v="0"/>
    <n v="52757"/>
  </r>
  <r>
    <x v="25"/>
    <x v="0"/>
    <n v="52679"/>
  </r>
  <r>
    <x v="26"/>
    <x v="0"/>
    <n v="52999"/>
  </r>
  <r>
    <x v="27"/>
    <x v="0"/>
    <n v="54137"/>
  </r>
  <r>
    <x v="28"/>
    <x v="0"/>
    <n v="56224"/>
  </r>
  <r>
    <x v="29"/>
    <x v="0"/>
    <n v="56919"/>
  </r>
  <r>
    <x v="30"/>
    <x v="0"/>
    <n v="57923"/>
  </r>
  <r>
    <x v="31"/>
    <x v="0"/>
    <n v="58903"/>
  </r>
  <r>
    <x v="32"/>
    <x v="0"/>
    <n v="59943"/>
  </r>
  <r>
    <x v="33"/>
    <x v="0"/>
    <n v="61086"/>
  </r>
  <r>
    <x v="34"/>
    <x v="0"/>
    <n v="61786"/>
  </r>
  <r>
    <x v="35"/>
    <x v="0"/>
    <n v="62264"/>
  </r>
  <r>
    <x v="36"/>
    <x v="0"/>
    <n v="62913"/>
  </r>
  <r>
    <x v="37"/>
    <x v="0"/>
    <n v="63188"/>
  </r>
  <r>
    <x v="38"/>
    <x v="0"/>
    <n v="63847"/>
  </r>
  <r>
    <x v="39"/>
    <x v="0"/>
    <n v="64427"/>
  </r>
  <r>
    <x v="40"/>
    <x v="0"/>
    <n v="64685"/>
  </r>
  <r>
    <x v="41"/>
    <x v="0"/>
    <n v="65578"/>
  </r>
  <r>
    <x v="42"/>
    <x v="0"/>
    <n v="65237"/>
  </r>
  <r>
    <x v="43"/>
    <x v="0"/>
    <n v="66901"/>
  </r>
  <r>
    <x v="44"/>
    <x v="0"/>
    <n v="67321"/>
  </r>
  <r>
    <x v="45"/>
    <x v="0"/>
    <n v="68453"/>
  </r>
  <r>
    <x v="46"/>
    <x v="0"/>
    <n v="67092"/>
  </r>
  <r>
    <x v="47"/>
    <x v="0"/>
    <n v="66919"/>
  </r>
  <r>
    <x v="48"/>
    <x v="0"/>
    <n v="66142"/>
  </r>
  <r>
    <x v="49"/>
    <x v="0"/>
    <n v="67401"/>
  </r>
  <r>
    <x v="50"/>
    <x v="0"/>
    <n v="67696"/>
  </r>
  <r>
    <x v="51"/>
    <x v="0"/>
    <n v="69146"/>
  </r>
  <r>
    <x v="52"/>
    <x v="0"/>
    <n v="69573"/>
  </r>
  <r>
    <x v="53"/>
    <x v="0"/>
    <n v="70847"/>
  </r>
  <r>
    <x v="54"/>
    <x v="0"/>
    <n v="71337"/>
  </r>
  <r>
    <x v="55"/>
    <x v="0"/>
    <n v="72740"/>
  </r>
  <r>
    <x v="56"/>
    <x v="0"/>
    <n v="74733"/>
  </r>
  <r>
    <x v="57"/>
    <x v="0"/>
    <n v="77819"/>
  </r>
  <r>
    <x v="58"/>
    <x v="0"/>
    <n v="80030"/>
  </r>
  <r>
    <x v="59"/>
    <x v="0"/>
    <n v="81851"/>
  </r>
  <r>
    <x v="60"/>
    <x v="0"/>
    <n v="82333"/>
  </r>
  <r>
    <x v="61"/>
    <x v="0"/>
    <n v="84080"/>
  </r>
  <r>
    <x v="62"/>
    <x v="0"/>
    <n v="85021"/>
  </r>
  <r>
    <x v="63"/>
    <x v="0"/>
    <n v="87606"/>
  </r>
  <r>
    <x v="64"/>
    <x v="0"/>
    <n v="88877"/>
  </r>
  <r>
    <x v="65"/>
    <x v="0"/>
    <n v="91781"/>
  </r>
  <r>
    <x v="66"/>
    <x v="0"/>
    <n v="93614"/>
  </r>
  <r>
    <x v="67"/>
    <x v="0"/>
    <n v="94088"/>
  </r>
  <r>
    <x v="68"/>
    <x v="0"/>
    <n v="93093"/>
  </r>
  <r>
    <x v="69"/>
    <x v="0"/>
    <n v="92301"/>
  </r>
  <r>
    <x v="70"/>
    <x v="0"/>
    <n v="93189"/>
  </r>
  <r>
    <x v="71"/>
    <x v="0"/>
    <n v="93947"/>
  </r>
  <r>
    <x v="72"/>
    <x v="0"/>
    <n v="94235"/>
  </r>
  <r>
    <x v="73"/>
    <x v="0"/>
    <n v="93436"/>
  </r>
  <r>
    <x v="74"/>
    <x v="0"/>
    <n v="94439"/>
  </r>
  <r>
    <x v="75"/>
    <x v="0"/>
    <n v="94956"/>
  </r>
  <r>
    <x v="76"/>
    <x v="0"/>
    <n v="97436"/>
  </r>
  <r>
    <x v="77"/>
    <x v="0"/>
    <n v="98769"/>
  </r>
  <r>
    <x v="78"/>
    <x v="0"/>
    <n v="101632"/>
  </r>
  <r>
    <x v="79"/>
    <x v="0"/>
    <n v="103075"/>
  </r>
  <r>
    <x v="80"/>
    <x v="0"/>
    <n v="104979"/>
  </r>
  <r>
    <x v="81"/>
    <x v="0"/>
    <n v="105201"/>
  </r>
  <r>
    <x v="82"/>
    <x v="0"/>
    <n v="107058"/>
  </r>
  <r>
    <x v="83"/>
    <x v="0"/>
    <n v="107519"/>
  </r>
  <r>
    <x v="84"/>
    <x v="0"/>
    <n v="111495"/>
  </r>
  <r>
    <x v="85"/>
    <x v="0"/>
    <n v="110896"/>
  </r>
  <r>
    <x v="86"/>
    <x v="0"/>
    <n v="113731"/>
  </r>
  <r>
    <x v="87"/>
    <x v="0"/>
    <n v="112776"/>
  </r>
  <r>
    <x v="88"/>
    <x v="0"/>
    <n v="117141"/>
  </r>
  <r>
    <x v="89"/>
    <x v="0"/>
    <n v="120218"/>
  </r>
  <r>
    <x v="90"/>
    <x v="0"/>
    <n v="124851"/>
  </r>
  <r>
    <x v="91"/>
    <x v="0"/>
    <n v="126999"/>
  </r>
  <r>
    <x v="92"/>
    <x v="0"/>
    <n v="130343"/>
  </r>
  <r>
    <x v="93"/>
    <x v="0"/>
    <n v="134240"/>
  </r>
  <r>
    <x v="94"/>
    <x v="0"/>
    <n v="139878"/>
  </r>
  <r>
    <x v="95"/>
    <x v="0"/>
    <n v="142471"/>
  </r>
  <r>
    <x v="96"/>
    <x v="0"/>
    <n v="146296"/>
  </r>
  <r>
    <x v="97"/>
    <x v="0"/>
    <n v="146410"/>
  </r>
  <r>
    <x v="98"/>
    <x v="0"/>
    <n v="148936"/>
  </r>
  <r>
    <x v="99"/>
    <x v="0"/>
    <n v="149469"/>
  </r>
  <r>
    <x v="100"/>
    <x v="0"/>
    <n v="152201"/>
  </r>
  <r>
    <x v="101"/>
    <x v="0"/>
    <n v="155377"/>
  </r>
  <r>
    <x v="102"/>
    <x v="0"/>
    <n v="157094"/>
  </r>
  <r>
    <x v="103"/>
    <x v="0"/>
    <n v="157725"/>
  </r>
  <r>
    <x v="104"/>
    <x v="0"/>
    <n v="156095"/>
  </r>
  <r>
    <x v="105"/>
    <x v="0"/>
    <n v="155210"/>
  </r>
  <r>
    <x v="106"/>
    <x v="0"/>
    <n v="155974"/>
  </r>
  <r>
    <x v="107"/>
    <x v="0"/>
    <n v="157808"/>
  </r>
  <r>
    <x v="108"/>
    <x v="0"/>
    <n v="160463"/>
  </r>
  <r>
    <x v="109"/>
    <x v="0"/>
    <n v="162323"/>
  </r>
  <r>
    <x v="110"/>
    <x v="0"/>
    <n v="163468"/>
  </r>
  <r>
    <x v="111"/>
    <x v="0"/>
    <n v="165572"/>
  </r>
  <r>
    <x v="112"/>
    <x v="0"/>
    <n v="171031"/>
  </r>
  <r>
    <x v="113"/>
    <x v="0"/>
    <n v="174088"/>
  </r>
  <r>
    <x v="114"/>
    <x v="0"/>
    <n v="176549"/>
  </r>
  <r>
    <x v="115"/>
    <x v="0"/>
    <n v="175810"/>
  </r>
  <r>
    <x v="116"/>
    <x v="0"/>
    <n v="179079"/>
  </r>
  <r>
    <x v="117"/>
    <x v="0"/>
    <n v="179760"/>
  </r>
  <r>
    <x v="118"/>
    <x v="0"/>
    <n v="181719"/>
  </r>
  <r>
    <x v="119"/>
    <x v="0"/>
    <n v="179130"/>
  </r>
  <r>
    <x v="120"/>
    <x v="0"/>
    <n v="178521"/>
  </r>
  <r>
    <x v="121"/>
    <x v="0"/>
    <n v="177816"/>
  </r>
  <r>
    <x v="122"/>
    <x v="0"/>
    <n v="178414"/>
  </r>
  <r>
    <x v="123"/>
    <x v="0"/>
    <n v="178375"/>
  </r>
  <r>
    <x v="124"/>
    <x v="0"/>
    <n v="177044"/>
  </r>
  <r>
    <x v="125"/>
    <x v="0"/>
    <n v="175193"/>
  </r>
  <r>
    <x v="126"/>
    <x v="0"/>
    <n v="176232"/>
  </r>
  <r>
    <x v="127"/>
    <x v="0"/>
    <n v="175402"/>
  </r>
  <r>
    <x v="128"/>
    <x v="0"/>
    <n v="174922"/>
  </r>
  <r>
    <x v="129"/>
    <x v="0"/>
    <n v="173218"/>
  </r>
  <r>
    <x v="130"/>
    <x v="0"/>
    <n v="177264"/>
  </r>
  <r>
    <x v="131"/>
    <x v="0"/>
    <n v="179516"/>
  </r>
  <r>
    <x v="132"/>
    <x v="0"/>
    <n v="180517"/>
  </r>
  <r>
    <x v="133"/>
    <x v="0"/>
    <n v="177364"/>
  </r>
  <r>
    <x v="134"/>
    <x v="0"/>
    <n v="177648"/>
  </r>
  <r>
    <x v="135"/>
    <x v="0"/>
    <n v="177307"/>
  </r>
  <r>
    <x v="136"/>
    <x v="0"/>
    <n v="181751"/>
  </r>
  <r>
    <x v="137"/>
    <x v="0"/>
    <n v="181388"/>
  </r>
  <r>
    <x v="138"/>
    <x v="0"/>
    <n v="184193"/>
  </r>
  <r>
    <x v="139"/>
    <x v="0"/>
    <n v="181924"/>
  </r>
  <r>
    <x v="140"/>
    <x v="0"/>
    <n v="184772"/>
  </r>
  <r>
    <x v="141"/>
    <x v="0"/>
    <n v="187082"/>
  </r>
  <r>
    <x v="142"/>
    <x v="0"/>
    <n v="191005"/>
  </r>
  <r>
    <x v="143"/>
    <x v="0"/>
    <n v="193657"/>
  </r>
  <r>
    <x v="144"/>
    <x v="0"/>
    <n v="192852"/>
  </r>
  <r>
    <x v="145"/>
    <x v="0"/>
    <n v="191707"/>
  </r>
  <r>
    <x v="146"/>
    <x v="0"/>
    <n v="193990"/>
  </r>
  <r>
    <x v="147"/>
    <x v="0"/>
    <n v="195900"/>
  </r>
  <r>
    <x v="148"/>
    <x v="0"/>
    <n v="197988"/>
  </r>
  <r>
    <x v="149"/>
    <x v="0"/>
    <n v="198395"/>
  </r>
  <r>
    <x v="150"/>
    <x v="0"/>
    <n v="199945"/>
  </r>
  <r>
    <x v="151"/>
    <x v="0"/>
    <n v="202481"/>
  </r>
  <r>
    <x v="152"/>
    <x v="0"/>
    <n v="203540"/>
  </r>
  <r>
    <x v="153"/>
    <x v="0"/>
    <n v="204666"/>
  </r>
  <r>
    <x v="154"/>
    <x v="0"/>
    <n v="205646"/>
  </r>
  <r>
    <x v="155"/>
    <x v="0"/>
    <n v="206227"/>
  </r>
  <r>
    <x v="156"/>
    <x v="0"/>
    <n v="205404"/>
  </r>
  <r>
    <x v="157"/>
    <x v="0"/>
    <n v="201602"/>
  </r>
  <r>
    <x v="158"/>
    <x v="0"/>
    <n v="199511"/>
  </r>
  <r>
    <x v="159"/>
    <x v="0"/>
    <n v="197606"/>
  </r>
  <r>
    <x v="160"/>
    <x v="0"/>
    <n v="197175"/>
  </r>
  <r>
    <x v="161"/>
    <x v="0"/>
    <n v="196145"/>
  </r>
  <r>
    <x v="162"/>
    <x v="0"/>
    <n v="192572"/>
  </r>
  <r>
    <x v="163"/>
    <x v="0"/>
    <n v="189763"/>
  </r>
  <r>
    <x v="164"/>
    <x v="0"/>
    <n v="185406"/>
  </r>
  <r>
    <x v="165"/>
    <x v="0"/>
    <n v="183693"/>
  </r>
  <r>
    <x v="166"/>
    <x v="0"/>
    <n v="179844"/>
  </r>
  <r>
    <x v="167"/>
    <x v="0"/>
    <n v="178156"/>
  </r>
  <r>
    <x v="168"/>
    <x v="0"/>
    <n v="173235"/>
  </r>
  <r>
    <x v="169"/>
    <x v="0"/>
    <n v="168675"/>
  </r>
  <r>
    <x v="170"/>
    <x v="0"/>
    <n v="163937"/>
  </r>
  <r>
    <x v="171"/>
    <x v="0"/>
    <n v="166300"/>
  </r>
  <r>
    <x v="172"/>
    <x v="0"/>
    <n v="169951"/>
  </r>
  <r>
    <x v="173"/>
    <x v="0"/>
    <n v="175249"/>
  </r>
  <r>
    <x v="174"/>
    <x v="0"/>
    <n v="174481"/>
  </r>
  <r>
    <x v="175"/>
    <x v="0"/>
    <n v="173314"/>
  </r>
  <r>
    <x v="176"/>
    <x v="0"/>
    <n v="170690"/>
  </r>
  <r>
    <x v="177"/>
    <x v="0"/>
    <n v="173804"/>
  </r>
  <r>
    <x v="178"/>
    <x v="0"/>
    <n v="176475"/>
  </r>
  <r>
    <x v="179"/>
    <x v="0"/>
    <n v="178065"/>
  </r>
  <r>
    <x v="180"/>
    <x v="0"/>
    <n v="178138"/>
  </r>
  <r>
    <x v="181"/>
    <x v="0"/>
    <n v="179398"/>
  </r>
  <r>
    <x v="182"/>
    <x v="0"/>
    <n v="179011"/>
  </r>
  <r>
    <x v="183"/>
    <x v="0"/>
    <n v="181547"/>
  </r>
  <r>
    <x v="184"/>
    <x v="0"/>
    <n v="183720"/>
  </r>
  <r>
    <x v="185"/>
    <x v="0"/>
    <n v="184896"/>
  </r>
  <r>
    <x v="186"/>
    <x v="0"/>
    <n v="185283"/>
  </r>
  <r>
    <x v="187"/>
    <x v="0"/>
    <n v="184443"/>
  </r>
  <r>
    <x v="188"/>
    <x v="0"/>
    <n v="186642"/>
  </r>
  <r>
    <x v="189"/>
    <x v="0"/>
    <n v="186658"/>
  </r>
  <r>
    <x v="190"/>
    <x v="0"/>
    <n v="184926"/>
  </r>
  <r>
    <x v="191"/>
    <x v="0"/>
    <n v="183318"/>
  </r>
  <r>
    <x v="192"/>
    <x v="0"/>
    <n v="183327"/>
  </r>
  <r>
    <x v="193"/>
    <x v="0"/>
    <n v="183206"/>
  </r>
  <r>
    <x v="194"/>
    <x v="0"/>
    <n v="183993"/>
  </r>
  <r>
    <x v="195"/>
    <x v="0"/>
    <n v="183814"/>
  </r>
  <r>
    <x v="196"/>
    <x v="0"/>
    <n v="182578"/>
  </r>
  <r>
    <x v="197"/>
    <x v="0"/>
    <n v="182546"/>
  </r>
  <r>
    <x v="198"/>
    <x v="0"/>
    <n v="180122"/>
  </r>
  <r>
    <x v="199"/>
    <x v="0"/>
    <n v="181903"/>
  </r>
  <r>
    <x v="200"/>
    <x v="0"/>
    <n v="181243"/>
  </r>
  <r>
    <x v="201"/>
    <x v="0"/>
    <n v="179017"/>
  </r>
  <r>
    <x v="202"/>
    <x v="0"/>
    <n v="180421"/>
  </r>
  <r>
    <x v="203"/>
    <x v="0"/>
    <n v="181606"/>
  </r>
  <r>
    <x v="204"/>
    <x v="0"/>
    <n v="184386"/>
  </r>
  <r>
    <x v="205"/>
    <x v="0"/>
    <n v="181506"/>
  </r>
  <r>
    <x v="206"/>
    <x v="0"/>
    <n v="180189"/>
  </r>
  <r>
    <x v="207"/>
    <x v="0"/>
    <n v="183010"/>
  </r>
  <r>
    <x v="208"/>
    <x v="0"/>
    <n v="185355"/>
  </r>
  <r>
    <x v="209"/>
    <x v="0"/>
    <n v="187632"/>
  </r>
  <r>
    <x v="210"/>
    <x v="0"/>
    <n v="186714"/>
  </r>
  <r>
    <x v="211"/>
    <x v="0"/>
    <n v="186006"/>
  </r>
  <r>
    <x v="212"/>
    <x v="0"/>
    <n v="182925"/>
  </r>
  <r>
    <x v="213"/>
    <x v="0"/>
    <n v="182944"/>
  </r>
  <r>
    <x v="214"/>
    <x v="0"/>
    <n v="183277"/>
  </r>
  <r>
    <x v="215"/>
    <x v="0"/>
    <n v="181638"/>
  </r>
  <r>
    <x v="216"/>
    <x v="0"/>
    <n v="178049"/>
  </r>
  <r>
    <x v="217"/>
    <x v="0"/>
    <n v="177241"/>
  </r>
  <r>
    <x v="218"/>
    <x v="0"/>
    <n v="183875"/>
  </r>
  <r>
    <x v="219"/>
    <x v="0"/>
    <n v="185839"/>
  </r>
  <r>
    <x v="220"/>
    <x v="0"/>
    <n v="188111"/>
  </r>
  <r>
    <x v="221"/>
    <x v="0"/>
    <n v="186669"/>
  </r>
  <r>
    <x v="222"/>
    <x v="0"/>
    <n v="188102"/>
  </r>
  <r>
    <x v="223"/>
    <x v="0"/>
    <n v="188028"/>
  </r>
  <r>
    <x v="224"/>
    <x v="0"/>
    <n v="186975"/>
  </r>
  <r>
    <x v="225"/>
    <x v="0"/>
    <n v="189285"/>
  </r>
  <r>
    <x v="226"/>
    <x v="0"/>
    <n v="189643"/>
  </r>
  <r>
    <x v="227"/>
    <x v="0"/>
    <n v="192738"/>
  </r>
  <r>
    <x v="228"/>
    <x v="0"/>
    <n v="191219"/>
  </r>
  <r>
    <x v="229"/>
    <x v="0"/>
    <n v="191990"/>
  </r>
  <r>
    <x v="230"/>
    <x v="0"/>
    <n v="190929"/>
  </r>
  <r>
    <x v="231"/>
    <x v="0"/>
    <n v="193241"/>
  </r>
  <r>
    <x v="232"/>
    <x v="0"/>
    <n v="196270"/>
  </r>
  <r>
    <x v="233"/>
    <x v="0"/>
    <n v="202024"/>
  </r>
  <r>
    <x v="234"/>
    <x v="0"/>
    <n v="201867"/>
  </r>
  <r>
    <x v="235"/>
    <x v="0"/>
    <n v="203103"/>
  </r>
  <r>
    <x v="236"/>
    <x v="0"/>
    <n v="199736"/>
  </r>
  <r>
    <x v="237"/>
    <x v="0"/>
    <n v="202041"/>
  </r>
  <r>
    <x v="238"/>
    <x v="0"/>
    <n v="203248"/>
  </r>
  <r>
    <x v="239"/>
    <x v="0"/>
    <n v="206777"/>
  </r>
  <r>
    <x v="240"/>
    <x v="0"/>
    <n v="210561"/>
  </r>
  <r>
    <x v="241"/>
    <x v="0"/>
    <n v="209472"/>
  </r>
  <r>
    <x v="242"/>
    <x v="0"/>
    <n v="210053"/>
  </r>
  <r>
    <x v="243"/>
    <x v="0"/>
    <n v="208298"/>
  </r>
  <r>
    <x v="244"/>
    <x v="0"/>
    <n v="211674"/>
  </r>
  <r>
    <x v="245"/>
    <x v="0"/>
    <n v="212984"/>
  </r>
  <r>
    <x v="246"/>
    <x v="0"/>
    <n v="214755"/>
  </r>
  <r>
    <x v="247"/>
    <x v="0"/>
    <n v="217166"/>
  </r>
  <r>
    <x v="248"/>
    <x v="0"/>
    <n v="216883"/>
  </r>
  <r>
    <x v="249"/>
    <x v="0"/>
    <n v="217525"/>
  </r>
  <r>
    <x v="250"/>
    <x v="0"/>
    <n v="217098"/>
  </r>
  <r>
    <x v="251"/>
    <x v="0"/>
    <n v="219350"/>
  </r>
  <r>
    <x v="252"/>
    <x v="0"/>
    <n v="220098"/>
  </r>
  <r>
    <x v="253"/>
    <x v="0"/>
    <n v="218015"/>
  </r>
  <r>
    <x v="254"/>
    <x v="0"/>
    <n v="216808"/>
  </r>
  <r>
    <x v="255"/>
    <x v="0"/>
    <n v="220683"/>
  </r>
  <r>
    <x v="256"/>
    <x v="0"/>
    <n v="226724"/>
  </r>
  <r>
    <x v="257"/>
    <x v="0"/>
    <n v="230694"/>
  </r>
  <r>
    <x v="258"/>
    <x v="0"/>
    <n v="229996"/>
  </r>
  <r>
    <x v="259"/>
    <x v="0"/>
    <n v="228805"/>
  </r>
  <r>
    <x v="260"/>
    <x v="0"/>
    <n v="229271"/>
  </r>
  <r>
    <x v="261"/>
    <x v="0"/>
    <n v="229638"/>
  </r>
  <r>
    <x v="262"/>
    <x v="0"/>
    <n v="230312"/>
  </r>
  <r>
    <x v="263"/>
    <x v="0"/>
    <n v="230413"/>
  </r>
  <r>
    <x v="264"/>
    <x v="0"/>
    <n v="232805"/>
  </r>
  <r>
    <x v="265"/>
    <x v="0"/>
    <n v="235612"/>
  </r>
  <r>
    <x v="266"/>
    <x v="0"/>
    <n v="235777"/>
  </r>
  <r>
    <x v="267"/>
    <x v="0"/>
    <n v="238843"/>
  </r>
  <r>
    <x v="0"/>
    <x v="1"/>
    <n v="59532"/>
  </r>
  <r>
    <x v="1"/>
    <x v="1"/>
    <n v="60498"/>
  </r>
  <r>
    <x v="2"/>
    <x v="1"/>
    <n v="59953"/>
  </r>
  <r>
    <x v="3"/>
    <x v="1"/>
    <n v="60924"/>
  </r>
  <r>
    <x v="4"/>
    <x v="1"/>
    <n v="61705"/>
  </r>
  <r>
    <x v="5"/>
    <x v="1"/>
    <n v="62314"/>
  </r>
  <r>
    <x v="6"/>
    <x v="1"/>
    <n v="62296"/>
  </r>
  <r>
    <x v="7"/>
    <x v="1"/>
    <n v="60456"/>
  </r>
  <r>
    <x v="8"/>
    <x v="1"/>
    <n v="59811"/>
  </r>
  <r>
    <x v="9"/>
    <x v="1"/>
    <n v="58232"/>
  </r>
  <r>
    <x v="10"/>
    <x v="1"/>
    <n v="59542"/>
  </r>
  <r>
    <x v="11"/>
    <x v="1"/>
    <n v="59196"/>
  </r>
  <r>
    <x v="12"/>
    <x v="1"/>
    <n v="58574"/>
  </r>
  <r>
    <x v="13"/>
    <x v="1"/>
    <n v="59133"/>
  </r>
  <r>
    <x v="14"/>
    <x v="1"/>
    <n v="59827"/>
  </r>
  <r>
    <x v="15"/>
    <x v="1"/>
    <n v="60023"/>
  </r>
  <r>
    <x v="16"/>
    <x v="1"/>
    <n v="59601"/>
  </r>
  <r>
    <x v="17"/>
    <x v="1"/>
    <n v="59363"/>
  </r>
  <r>
    <x v="18"/>
    <x v="1"/>
    <n v="62114"/>
  </r>
  <r>
    <x v="19"/>
    <x v="1"/>
    <n v="62843"/>
  </r>
  <r>
    <x v="20"/>
    <x v="1"/>
    <n v="64054"/>
  </r>
  <r>
    <x v="21"/>
    <x v="1"/>
    <n v="65282"/>
  </r>
  <r>
    <x v="22"/>
    <x v="1"/>
    <n v="65080"/>
  </r>
  <r>
    <x v="23"/>
    <x v="1"/>
    <n v="64686"/>
  </r>
  <r>
    <x v="24"/>
    <x v="1"/>
    <n v="64281"/>
  </r>
  <r>
    <x v="25"/>
    <x v="1"/>
    <n v="64319"/>
  </r>
  <r>
    <x v="26"/>
    <x v="1"/>
    <n v="66363"/>
  </r>
  <r>
    <x v="27"/>
    <x v="1"/>
    <n v="66931"/>
  </r>
  <r>
    <x v="28"/>
    <x v="1"/>
    <n v="67731"/>
  </r>
  <r>
    <x v="29"/>
    <x v="1"/>
    <n v="68146"/>
  </r>
  <r>
    <x v="30"/>
    <x v="1"/>
    <n v="67933"/>
  </r>
  <r>
    <x v="31"/>
    <x v="1"/>
    <n v="70089"/>
  </r>
  <r>
    <x v="32"/>
    <x v="1"/>
    <n v="70174"/>
  </r>
  <r>
    <x v="33"/>
    <x v="1"/>
    <n v="73539"/>
  </r>
  <r>
    <x v="34"/>
    <x v="1"/>
    <n v="75369"/>
  </r>
  <r>
    <x v="35"/>
    <x v="1"/>
    <n v="78733"/>
  </r>
  <r>
    <x v="36"/>
    <x v="1"/>
    <n v="78455"/>
  </r>
  <r>
    <x v="37"/>
    <x v="1"/>
    <n v="77573"/>
  </r>
  <r>
    <x v="38"/>
    <x v="1"/>
    <n v="77269"/>
  </r>
  <r>
    <x v="39"/>
    <x v="1"/>
    <n v="76610"/>
  </r>
  <r>
    <x v="40"/>
    <x v="1"/>
    <n v="79556"/>
  </r>
  <r>
    <x v="41"/>
    <x v="1"/>
    <n v="80681"/>
  </r>
  <r>
    <x v="42"/>
    <x v="1"/>
    <n v="83297"/>
  </r>
  <r>
    <x v="43"/>
    <x v="1"/>
    <n v="82121"/>
  </r>
  <r>
    <x v="44"/>
    <x v="1"/>
    <n v="81528"/>
  </r>
  <r>
    <x v="45"/>
    <x v="1"/>
    <n v="81493"/>
  </r>
  <r>
    <x v="46"/>
    <x v="1"/>
    <n v="81277"/>
  </r>
  <r>
    <x v="47"/>
    <x v="1"/>
    <n v="81188"/>
  </r>
  <r>
    <x v="48"/>
    <x v="1"/>
    <n v="80714"/>
  </r>
  <r>
    <x v="49"/>
    <x v="1"/>
    <n v="81481"/>
  </r>
  <r>
    <x v="50"/>
    <x v="1"/>
    <n v="84279"/>
  </r>
  <r>
    <x v="51"/>
    <x v="1"/>
    <n v="85397"/>
  </r>
  <r>
    <x v="52"/>
    <x v="1"/>
    <n v="87357"/>
  </r>
  <r>
    <x v="53"/>
    <x v="1"/>
    <n v="89161"/>
  </r>
  <r>
    <x v="54"/>
    <x v="1"/>
    <n v="91392"/>
  </r>
  <r>
    <x v="55"/>
    <x v="1"/>
    <n v="91722"/>
  </r>
  <r>
    <x v="56"/>
    <x v="1"/>
    <n v="92096"/>
  </r>
  <r>
    <x v="57"/>
    <x v="1"/>
    <n v="92487"/>
  </r>
  <r>
    <x v="58"/>
    <x v="1"/>
    <n v="95503"/>
  </r>
  <r>
    <x v="59"/>
    <x v="1"/>
    <n v="97555"/>
  </r>
  <r>
    <x v="60"/>
    <x v="1"/>
    <n v="98877"/>
  </r>
  <r>
    <x v="61"/>
    <x v="1"/>
    <n v="100637"/>
  </r>
  <r>
    <x v="62"/>
    <x v="1"/>
    <n v="100717"/>
  </r>
  <r>
    <x v="63"/>
    <x v="1"/>
    <n v="103063"/>
  </r>
  <r>
    <x v="64"/>
    <x v="1"/>
    <n v="103021"/>
  </r>
  <r>
    <x v="65"/>
    <x v="1"/>
    <n v="104970"/>
  </r>
  <r>
    <x v="66"/>
    <x v="1"/>
    <n v="108746"/>
  </r>
  <r>
    <x v="67"/>
    <x v="1"/>
    <n v="112204"/>
  </r>
  <r>
    <x v="68"/>
    <x v="1"/>
    <n v="112739"/>
  </r>
  <r>
    <x v="69"/>
    <x v="1"/>
    <n v="111520"/>
  </r>
  <r>
    <x v="70"/>
    <x v="1"/>
    <n v="112320"/>
  </r>
  <r>
    <x v="71"/>
    <x v="1"/>
    <n v="114027"/>
  </r>
  <r>
    <x v="72"/>
    <x v="1"/>
    <n v="114992"/>
  </r>
  <r>
    <x v="73"/>
    <x v="1"/>
    <n v="110415"/>
  </r>
  <r>
    <x v="74"/>
    <x v="1"/>
    <n v="111970"/>
  </r>
  <r>
    <x v="75"/>
    <x v="1"/>
    <n v="111293"/>
  </r>
  <r>
    <x v="76"/>
    <x v="1"/>
    <n v="116663"/>
  </r>
  <r>
    <x v="77"/>
    <x v="1"/>
    <n v="116978"/>
  </r>
  <r>
    <x v="78"/>
    <x v="1"/>
    <n v="118660"/>
  </r>
  <r>
    <x v="79"/>
    <x v="1"/>
    <n v="119390"/>
  </r>
  <r>
    <x v="80"/>
    <x v="1"/>
    <n v="123035"/>
  </r>
  <r>
    <x v="81"/>
    <x v="1"/>
    <n v="126911"/>
  </r>
  <r>
    <x v="82"/>
    <x v="1"/>
    <n v="129024"/>
  </r>
  <r>
    <x v="83"/>
    <x v="1"/>
    <n v="128564"/>
  </r>
  <r>
    <x v="84"/>
    <x v="1"/>
    <n v="130283"/>
  </r>
  <r>
    <x v="85"/>
    <x v="1"/>
    <n v="132912"/>
  </r>
  <r>
    <x v="86"/>
    <x v="1"/>
    <n v="135193"/>
  </r>
  <r>
    <x v="87"/>
    <x v="1"/>
    <n v="137255"/>
  </r>
  <r>
    <x v="88"/>
    <x v="1"/>
    <n v="137640"/>
  </r>
  <r>
    <x v="89"/>
    <x v="1"/>
    <n v="141812"/>
  </r>
  <r>
    <x v="90"/>
    <x v="1"/>
    <n v="144804"/>
  </r>
  <r>
    <x v="91"/>
    <x v="1"/>
    <n v="149855"/>
  </r>
  <r>
    <x v="92"/>
    <x v="1"/>
    <n v="156460"/>
  </r>
  <r>
    <x v="93"/>
    <x v="1"/>
    <n v="162370"/>
  </r>
  <r>
    <x v="94"/>
    <x v="1"/>
    <n v="164844"/>
  </r>
  <r>
    <x v="95"/>
    <x v="1"/>
    <n v="166088"/>
  </r>
  <r>
    <x v="96"/>
    <x v="1"/>
    <n v="166268"/>
  </r>
  <r>
    <x v="97"/>
    <x v="1"/>
    <n v="169374"/>
  </r>
  <r>
    <x v="98"/>
    <x v="1"/>
    <n v="168302"/>
  </r>
  <r>
    <x v="99"/>
    <x v="1"/>
    <n v="170397"/>
  </r>
  <r>
    <x v="100"/>
    <x v="1"/>
    <n v="171485"/>
  </r>
  <r>
    <x v="101"/>
    <x v="1"/>
    <n v="173324"/>
  </r>
  <r>
    <x v="102"/>
    <x v="1"/>
    <n v="174910"/>
  </r>
  <r>
    <x v="103"/>
    <x v="1"/>
    <n v="179047"/>
  </r>
  <r>
    <x v="104"/>
    <x v="1"/>
    <n v="181324"/>
  </r>
  <r>
    <x v="105"/>
    <x v="1"/>
    <n v="184041"/>
  </r>
  <r>
    <x v="106"/>
    <x v="1"/>
    <n v="185642"/>
  </r>
  <r>
    <x v="107"/>
    <x v="1"/>
    <n v="188150"/>
  </r>
  <r>
    <x v="108"/>
    <x v="1"/>
    <n v="189543"/>
  </r>
  <r>
    <x v="109"/>
    <x v="1"/>
    <n v="187326"/>
  </r>
  <r>
    <x v="110"/>
    <x v="1"/>
    <n v="187901"/>
  </r>
  <r>
    <x v="111"/>
    <x v="1"/>
    <n v="191020"/>
  </r>
  <r>
    <x v="112"/>
    <x v="1"/>
    <n v="198361"/>
  </r>
  <r>
    <x v="113"/>
    <x v="1"/>
    <n v="202163"/>
  </r>
  <r>
    <x v="114"/>
    <x v="1"/>
    <n v="202476"/>
  </r>
  <r>
    <x v="115"/>
    <x v="1"/>
    <n v="204628"/>
  </r>
  <r>
    <x v="116"/>
    <x v="1"/>
    <n v="206786"/>
  </r>
  <r>
    <x v="117"/>
    <x v="1"/>
    <n v="210483"/>
  </r>
  <r>
    <x v="118"/>
    <x v="1"/>
    <n v="209319"/>
  </r>
  <r>
    <x v="119"/>
    <x v="1"/>
    <n v="208818"/>
  </r>
  <r>
    <x v="120"/>
    <x v="1"/>
    <n v="206541"/>
  </r>
  <r>
    <x v="121"/>
    <x v="1"/>
    <n v="200885"/>
  </r>
  <r>
    <x v="122"/>
    <x v="1"/>
    <n v="200163"/>
  </r>
  <r>
    <x v="123"/>
    <x v="1"/>
    <n v="201269"/>
  </r>
  <r>
    <x v="124"/>
    <x v="1"/>
    <n v="207575"/>
  </r>
  <r>
    <x v="125"/>
    <x v="1"/>
    <n v="209024"/>
  </r>
  <r>
    <x v="126"/>
    <x v="1"/>
    <n v="209026"/>
  </r>
  <r>
    <x v="127"/>
    <x v="1"/>
    <n v="206477"/>
  </r>
  <r>
    <x v="128"/>
    <x v="1"/>
    <n v="203364"/>
  </r>
  <r>
    <x v="129"/>
    <x v="1"/>
    <n v="204779"/>
  </r>
  <r>
    <x v="130"/>
    <x v="1"/>
    <n v="208882"/>
  </r>
  <r>
    <x v="131"/>
    <x v="1"/>
    <n v="212411"/>
  </r>
  <r>
    <x v="132"/>
    <x v="1"/>
    <n v="212304"/>
  </r>
  <r>
    <x v="133"/>
    <x v="1"/>
    <n v="211797"/>
  </r>
  <r>
    <x v="134"/>
    <x v="1"/>
    <n v="212463"/>
  </r>
  <r>
    <x v="135"/>
    <x v="1"/>
    <n v="209403"/>
  </r>
  <r>
    <x v="136"/>
    <x v="1"/>
    <n v="209516"/>
  </r>
  <r>
    <x v="137"/>
    <x v="1"/>
    <n v="211742"/>
  </r>
  <r>
    <x v="138"/>
    <x v="1"/>
    <n v="216892"/>
  </r>
  <r>
    <x v="139"/>
    <x v="1"/>
    <n v="218936"/>
  </r>
  <r>
    <x v="140"/>
    <x v="1"/>
    <n v="218172"/>
  </r>
  <r>
    <x v="141"/>
    <x v="1"/>
    <n v="219134"/>
  </r>
  <r>
    <x v="142"/>
    <x v="1"/>
    <n v="223911"/>
  </r>
  <r>
    <x v="143"/>
    <x v="1"/>
    <n v="227396"/>
  </r>
  <r>
    <x v="144"/>
    <x v="1"/>
    <n v="226779"/>
  </r>
  <r>
    <x v="145"/>
    <x v="1"/>
    <n v="224872"/>
  </r>
  <r>
    <x v="146"/>
    <x v="1"/>
    <n v="227315"/>
  </r>
  <r>
    <x v="147"/>
    <x v="1"/>
    <n v="236731"/>
  </r>
  <r>
    <x v="148"/>
    <x v="1"/>
    <n v="238161"/>
  </r>
  <r>
    <x v="149"/>
    <x v="1"/>
    <n v="239553"/>
  </r>
  <r>
    <x v="150"/>
    <x v="1"/>
    <n v="235879"/>
  </r>
  <r>
    <x v="151"/>
    <x v="1"/>
    <n v="239900"/>
  </r>
  <r>
    <x v="152"/>
    <x v="1"/>
    <n v="242366"/>
  </r>
  <r>
    <x v="153"/>
    <x v="1"/>
    <n v="243050"/>
  </r>
  <r>
    <x v="154"/>
    <x v="1"/>
    <n v="244102"/>
  </r>
  <r>
    <x v="155"/>
    <x v="1"/>
    <n v="240080"/>
  </r>
  <r>
    <x v="156"/>
    <x v="1"/>
    <n v="242322"/>
  </r>
  <r>
    <x v="157"/>
    <x v="1"/>
    <n v="239922"/>
  </r>
  <r>
    <x v="158"/>
    <x v="1"/>
    <n v="242240"/>
  </r>
  <r>
    <x v="159"/>
    <x v="1"/>
    <n v="238109"/>
  </r>
  <r>
    <x v="160"/>
    <x v="1"/>
    <n v="231720"/>
  </r>
  <r>
    <x v="161"/>
    <x v="1"/>
    <n v="228622"/>
  </r>
  <r>
    <x v="162"/>
    <x v="1"/>
    <n v="223232"/>
  </r>
  <r>
    <x v="163"/>
    <x v="1"/>
    <n v="222882"/>
  </r>
  <r>
    <x v="164"/>
    <x v="1"/>
    <n v="216590"/>
  </r>
  <r>
    <x v="165"/>
    <x v="1"/>
    <n v="218358"/>
  </r>
  <r>
    <x v="166"/>
    <x v="1"/>
    <n v="217058"/>
  </r>
  <r>
    <x v="167"/>
    <x v="1"/>
    <n v="214726"/>
  </r>
  <r>
    <x v="168"/>
    <x v="1"/>
    <n v="203417"/>
  </r>
  <r>
    <x v="169"/>
    <x v="1"/>
    <n v="204481"/>
  </r>
  <r>
    <x v="170"/>
    <x v="1"/>
    <n v="201726"/>
  </r>
  <r>
    <x v="171"/>
    <x v="1"/>
    <n v="197026"/>
  </r>
  <r>
    <x v="172"/>
    <x v="1"/>
    <n v="192834"/>
  </r>
  <r>
    <x v="173"/>
    <x v="1"/>
    <n v="194838"/>
  </r>
  <r>
    <x v="174"/>
    <x v="1"/>
    <n v="203887"/>
  </r>
  <r>
    <x v="175"/>
    <x v="1"/>
    <n v="204054"/>
  </r>
  <r>
    <x v="176"/>
    <x v="1"/>
    <n v="205674"/>
  </r>
  <r>
    <x v="177"/>
    <x v="1"/>
    <n v="212159"/>
  </r>
  <r>
    <x v="178"/>
    <x v="1"/>
    <n v="215125"/>
  </r>
  <r>
    <x v="179"/>
    <x v="1"/>
    <n v="215347"/>
  </r>
  <r>
    <x v="180"/>
    <x v="1"/>
    <n v="212343"/>
  </r>
  <r>
    <x v="181"/>
    <x v="1"/>
    <n v="211855"/>
  </r>
  <r>
    <x v="182"/>
    <x v="1"/>
    <n v="213910"/>
  </r>
  <r>
    <x v="183"/>
    <x v="1"/>
    <n v="218152"/>
  </r>
  <r>
    <x v="184"/>
    <x v="1"/>
    <n v="220921"/>
  </r>
  <r>
    <x v="185"/>
    <x v="1"/>
    <n v="220783"/>
  </r>
  <r>
    <x v="186"/>
    <x v="1"/>
    <n v="220015"/>
  </r>
  <r>
    <x v="187"/>
    <x v="1"/>
    <n v="218107"/>
  </r>
  <r>
    <x v="188"/>
    <x v="1"/>
    <n v="221426"/>
  </r>
  <r>
    <x v="189"/>
    <x v="1"/>
    <n v="217034"/>
  </r>
  <r>
    <x v="190"/>
    <x v="1"/>
    <n v="220460"/>
  </r>
  <r>
    <x v="191"/>
    <x v="1"/>
    <n v="218903"/>
  </r>
  <r>
    <x v="192"/>
    <x v="1"/>
    <n v="223050"/>
  </r>
  <r>
    <x v="193"/>
    <x v="1"/>
    <n v="214744"/>
  </r>
  <r>
    <x v="194"/>
    <x v="1"/>
    <n v="218501"/>
  </r>
  <r>
    <x v="195"/>
    <x v="1"/>
    <n v="218053"/>
  </r>
  <r>
    <x v="196"/>
    <x v="1"/>
    <n v="220886"/>
  </r>
  <r>
    <x v="197"/>
    <x v="1"/>
    <n v="220756"/>
  </r>
  <r>
    <x v="198"/>
    <x v="1"/>
    <n v="221746"/>
  </r>
  <r>
    <x v="199"/>
    <x v="1"/>
    <n v="223164"/>
  </r>
  <r>
    <x v="200"/>
    <x v="1"/>
    <n v="218663"/>
  </r>
  <r>
    <x v="201"/>
    <x v="1"/>
    <n v="220102"/>
  </r>
  <r>
    <x v="202"/>
    <x v="1"/>
    <n v="221794"/>
  </r>
  <r>
    <x v="203"/>
    <x v="1"/>
    <n v="221510"/>
  </r>
  <r>
    <x v="204"/>
    <x v="1"/>
    <n v="222491"/>
  </r>
  <r>
    <x v="205"/>
    <x v="1"/>
    <n v="220259"/>
  </r>
  <r>
    <x v="206"/>
    <x v="1"/>
    <n v="220061"/>
  </r>
  <r>
    <x v="207"/>
    <x v="1"/>
    <n v="216918"/>
  </r>
  <r>
    <x v="208"/>
    <x v="1"/>
    <n v="219639"/>
  </r>
  <r>
    <x v="209"/>
    <x v="1"/>
    <n v="222413"/>
  </r>
  <r>
    <x v="210"/>
    <x v="1"/>
    <n v="223399"/>
  </r>
  <r>
    <x v="211"/>
    <x v="1"/>
    <n v="224067"/>
  </r>
  <r>
    <x v="212"/>
    <x v="1"/>
    <n v="220658"/>
  </r>
  <r>
    <x v="213"/>
    <x v="1"/>
    <n v="219191"/>
  </r>
  <r>
    <x v="214"/>
    <x v="1"/>
    <n v="221450"/>
  </r>
  <r>
    <x v="215"/>
    <x v="1"/>
    <n v="221573"/>
  </r>
  <r>
    <x v="216"/>
    <x v="1"/>
    <n v="221031"/>
  </r>
  <r>
    <x v="217"/>
    <x v="1"/>
    <n v="218664"/>
  </r>
  <r>
    <x v="218"/>
    <x v="1"/>
    <n v="219019"/>
  </r>
  <r>
    <x v="219"/>
    <x v="1"/>
    <n v="219981"/>
  </r>
  <r>
    <x v="220"/>
    <x v="1"/>
    <n v="219393"/>
  </r>
  <r>
    <x v="221"/>
    <x v="1"/>
    <n v="224045"/>
  </r>
  <r>
    <x v="222"/>
    <x v="1"/>
    <n v="223279"/>
  </r>
  <r>
    <x v="223"/>
    <x v="1"/>
    <n v="223217"/>
  </r>
  <r>
    <x v="224"/>
    <x v="1"/>
    <n v="228991"/>
  </r>
  <r>
    <x v="225"/>
    <x v="1"/>
    <n v="233957"/>
  </r>
  <r>
    <x v="226"/>
    <x v="1"/>
    <n v="239127"/>
  </r>
  <r>
    <x v="227"/>
    <x v="1"/>
    <n v="233405"/>
  </r>
  <r>
    <x v="228"/>
    <x v="1"/>
    <n v="237071"/>
  </r>
  <r>
    <x v="229"/>
    <x v="1"/>
    <n v="238836"/>
  </r>
  <r>
    <x v="230"/>
    <x v="1"/>
    <n v="243634"/>
  </r>
  <r>
    <x v="231"/>
    <x v="1"/>
    <n v="245190"/>
  </r>
  <r>
    <x v="232"/>
    <x v="1"/>
    <n v="248116"/>
  </r>
  <r>
    <x v="233"/>
    <x v="1"/>
    <n v="251504"/>
  </r>
  <r>
    <x v="234"/>
    <x v="1"/>
    <n v="252702"/>
  </r>
  <r>
    <x v="235"/>
    <x v="1"/>
    <n v="257510"/>
  </r>
  <r>
    <x v="236"/>
    <x v="1"/>
    <n v="259410"/>
  </r>
  <r>
    <x v="237"/>
    <x v="1"/>
    <n v="260904"/>
  </r>
  <r>
    <x v="238"/>
    <x v="1"/>
    <n v="256937"/>
  </r>
  <r>
    <x v="239"/>
    <x v="1"/>
    <n v="256840"/>
  </r>
  <r>
    <x v="240"/>
    <x v="1"/>
    <n v="259205"/>
  </r>
  <r>
    <x v="241"/>
    <x v="1"/>
    <n v="262499"/>
  </r>
  <r>
    <x v="242"/>
    <x v="1"/>
    <n v="261871"/>
  </r>
  <r>
    <x v="243"/>
    <x v="1"/>
    <n v="262026"/>
  </r>
  <r>
    <x v="244"/>
    <x v="1"/>
    <n v="259884"/>
  </r>
  <r>
    <x v="245"/>
    <x v="1"/>
    <n v="263923"/>
  </r>
  <r>
    <x v="246"/>
    <x v="1"/>
    <n v="265290"/>
  </r>
  <r>
    <x v="247"/>
    <x v="1"/>
    <n v="266473"/>
  </r>
  <r>
    <x v="248"/>
    <x v="1"/>
    <n v="268405"/>
  </r>
  <r>
    <x v="249"/>
    <x v="1"/>
    <n v="269034"/>
  </r>
  <r>
    <x v="250"/>
    <x v="1"/>
    <n v="272263"/>
  </r>
  <r>
    <x v="251"/>
    <x v="1"/>
    <n v="273232"/>
  </r>
  <r>
    <x v="252"/>
    <x v="1"/>
    <n v="277470"/>
  </r>
  <r>
    <x v="253"/>
    <x v="1"/>
    <n v="278307"/>
  </r>
  <r>
    <x v="254"/>
    <x v="1"/>
    <n v="284547"/>
  </r>
  <r>
    <x v="255"/>
    <x v="1"/>
    <n v="281760"/>
  </r>
  <r>
    <x v="256"/>
    <x v="1"/>
    <n v="284188"/>
  </r>
  <r>
    <x v="257"/>
    <x v="1"/>
    <n v="279323"/>
  </r>
  <r>
    <x v="258"/>
    <x v="1"/>
    <n v="280279"/>
  </r>
  <r>
    <x v="259"/>
    <x v="1"/>
    <n v="280793"/>
  </r>
  <r>
    <x v="260"/>
    <x v="1"/>
    <n v="281352"/>
  </r>
  <r>
    <x v="261"/>
    <x v="1"/>
    <n v="284779"/>
  </r>
  <r>
    <x v="262"/>
    <x v="1"/>
    <n v="290127"/>
  </r>
  <r>
    <x v="263"/>
    <x v="1"/>
    <n v="289987"/>
  </r>
  <r>
    <x v="264"/>
    <x v="1"/>
    <n v="292927"/>
  </r>
  <r>
    <x v="265"/>
    <x v="1"/>
    <n v="290648"/>
  </r>
  <r>
    <x v="266"/>
    <x v="1"/>
    <n v="291898"/>
  </r>
  <r>
    <x v="267"/>
    <x v="1"/>
    <n v="289830"/>
  </r>
  <r>
    <x v="0"/>
    <x v="2"/>
    <n v="66919"/>
  </r>
  <r>
    <x v="1"/>
    <x v="2"/>
    <n v="65504"/>
  </r>
  <r>
    <x v="2"/>
    <x v="2"/>
    <n v="64262"/>
  </r>
  <r>
    <x v="3"/>
    <x v="2"/>
    <n v="64014"/>
  </r>
  <r>
    <x v="4"/>
    <x v="2"/>
    <n v="63863"/>
  </r>
  <r>
    <x v="5"/>
    <x v="2"/>
    <n v="63783"/>
  </r>
  <r>
    <x v="6"/>
    <x v="2"/>
    <n v="63325"/>
  </r>
  <r>
    <x v="7"/>
    <x v="2"/>
    <n v="63066"/>
  </r>
  <r>
    <x v="8"/>
    <x v="2"/>
    <n v="63329"/>
  </r>
  <r>
    <x v="9"/>
    <x v="2"/>
    <n v="62874"/>
  </r>
  <r>
    <x v="10"/>
    <x v="2"/>
    <n v="63027"/>
  </r>
  <r>
    <x v="11"/>
    <x v="2"/>
    <n v="62602"/>
  </r>
  <r>
    <x v="12"/>
    <x v="2"/>
    <n v="62062"/>
  </r>
  <r>
    <x v="13"/>
    <x v="2"/>
    <n v="62041"/>
  </r>
  <r>
    <x v="14"/>
    <x v="2"/>
    <n v="63004"/>
  </r>
  <r>
    <x v="15"/>
    <x v="2"/>
    <n v="64017"/>
  </r>
  <r>
    <x v="16"/>
    <x v="2"/>
    <n v="64734"/>
  </r>
  <r>
    <x v="17"/>
    <x v="2"/>
    <n v="64921"/>
  </r>
  <r>
    <x v="18"/>
    <x v="2"/>
    <n v="65136"/>
  </r>
  <r>
    <x v="19"/>
    <x v="2"/>
    <n v="65067"/>
  </r>
  <r>
    <x v="20"/>
    <x v="2"/>
    <n v="66117"/>
  </r>
  <r>
    <x v="21"/>
    <x v="2"/>
    <n v="66441"/>
  </r>
  <r>
    <x v="22"/>
    <x v="2"/>
    <n v="67079"/>
  </r>
  <r>
    <x v="23"/>
    <x v="2"/>
    <n v="66312"/>
  </r>
  <r>
    <x v="24"/>
    <x v="2"/>
    <n v="66689"/>
  </r>
  <r>
    <x v="25"/>
    <x v="2"/>
    <n v="67255"/>
  </r>
  <r>
    <x v="26"/>
    <x v="2"/>
    <n v="68318"/>
  </r>
  <r>
    <x v="27"/>
    <x v="2"/>
    <n v="69890"/>
  </r>
  <r>
    <x v="28"/>
    <x v="2"/>
    <n v="70374"/>
  </r>
  <r>
    <x v="29"/>
    <x v="2"/>
    <n v="71440"/>
  </r>
  <r>
    <x v="30"/>
    <x v="2"/>
    <n v="71604"/>
  </r>
  <r>
    <x v="31"/>
    <x v="2"/>
    <n v="73209"/>
  </r>
  <r>
    <x v="32"/>
    <x v="2"/>
    <n v="74489"/>
  </r>
  <r>
    <x v="33"/>
    <x v="2"/>
    <n v="75479"/>
  </r>
  <r>
    <x v="34"/>
    <x v="2"/>
    <n v="76328"/>
  </r>
  <r>
    <x v="35"/>
    <x v="2"/>
    <n v="77066"/>
  </r>
  <r>
    <x v="36"/>
    <x v="2"/>
    <n v="77542"/>
  </r>
  <r>
    <x v="37"/>
    <x v="2"/>
    <n v="76973"/>
  </r>
  <r>
    <x v="38"/>
    <x v="2"/>
    <n v="75997"/>
  </r>
  <r>
    <x v="39"/>
    <x v="2"/>
    <n v="76637"/>
  </r>
  <r>
    <x v="40"/>
    <x v="2"/>
    <n v="78553"/>
  </r>
  <r>
    <x v="41"/>
    <x v="2"/>
    <n v="80488"/>
  </r>
  <r>
    <x v="42"/>
    <x v="2"/>
    <n v="81116"/>
  </r>
  <r>
    <x v="43"/>
    <x v="2"/>
    <n v="81938"/>
  </r>
  <r>
    <x v="44"/>
    <x v="2"/>
    <n v="83225"/>
  </r>
  <r>
    <x v="45"/>
    <x v="2"/>
    <n v="84697"/>
  </r>
  <r>
    <x v="46"/>
    <x v="2"/>
    <n v="85276"/>
  </r>
  <r>
    <x v="47"/>
    <x v="2"/>
    <n v="85369"/>
  </r>
  <r>
    <x v="48"/>
    <x v="2"/>
    <n v="85432"/>
  </r>
  <r>
    <x v="49"/>
    <x v="2"/>
    <n v="85350"/>
  </r>
  <r>
    <x v="50"/>
    <x v="2"/>
    <n v="86387"/>
  </r>
  <r>
    <x v="51"/>
    <x v="2"/>
    <n v="86676"/>
  </r>
  <r>
    <x v="52"/>
    <x v="2"/>
    <n v="87229"/>
  </r>
  <r>
    <x v="53"/>
    <x v="2"/>
    <n v="88354"/>
  </r>
  <r>
    <x v="54"/>
    <x v="2"/>
    <n v="89821"/>
  </r>
  <r>
    <x v="55"/>
    <x v="2"/>
    <n v="91599"/>
  </r>
  <r>
    <x v="56"/>
    <x v="2"/>
    <n v="92138"/>
  </r>
  <r>
    <x v="57"/>
    <x v="2"/>
    <n v="93900"/>
  </r>
  <r>
    <x v="58"/>
    <x v="2"/>
    <n v="95597"/>
  </r>
  <r>
    <x v="59"/>
    <x v="2"/>
    <n v="97593"/>
  </r>
  <r>
    <x v="60"/>
    <x v="2"/>
    <n v="98870"/>
  </r>
  <r>
    <x v="61"/>
    <x v="2"/>
    <n v="99299"/>
  </r>
  <r>
    <x v="62"/>
    <x v="2"/>
    <n v="100095"/>
  </r>
  <r>
    <x v="63"/>
    <x v="2"/>
    <n v="101856"/>
  </r>
  <r>
    <x v="64"/>
    <x v="2"/>
    <n v="104627"/>
  </r>
  <r>
    <x v="65"/>
    <x v="2"/>
    <n v="107507"/>
  </r>
  <r>
    <x v="66"/>
    <x v="2"/>
    <n v="109237"/>
  </r>
  <r>
    <x v="67"/>
    <x v="2"/>
    <n v="111532"/>
  </r>
  <r>
    <x v="68"/>
    <x v="2"/>
    <n v="112779"/>
  </r>
  <r>
    <x v="69"/>
    <x v="2"/>
    <n v="113867"/>
  </r>
  <r>
    <x v="70"/>
    <x v="2"/>
    <n v="114242"/>
  </r>
  <r>
    <x v="71"/>
    <x v="2"/>
    <n v="113711"/>
  </r>
  <r>
    <x v="72"/>
    <x v="2"/>
    <n v="113859"/>
  </r>
  <r>
    <x v="73"/>
    <x v="2"/>
    <n v="112675"/>
  </r>
  <r>
    <x v="74"/>
    <x v="2"/>
    <n v="112171"/>
  </r>
  <r>
    <x v="75"/>
    <x v="2"/>
    <n v="113229"/>
  </r>
  <r>
    <x v="76"/>
    <x v="2"/>
    <n v="115191"/>
  </r>
  <r>
    <x v="77"/>
    <x v="2"/>
    <n v="118605"/>
  </r>
  <r>
    <x v="78"/>
    <x v="2"/>
    <n v="120705"/>
  </r>
  <r>
    <x v="79"/>
    <x v="2"/>
    <n v="123273"/>
  </r>
  <r>
    <x v="80"/>
    <x v="2"/>
    <n v="124788"/>
  </r>
  <r>
    <x v="81"/>
    <x v="2"/>
    <n v="127399"/>
  </r>
  <r>
    <x v="82"/>
    <x v="2"/>
    <n v="128048"/>
  </r>
  <r>
    <x v="83"/>
    <x v="2"/>
    <n v="129858"/>
  </r>
  <r>
    <x v="84"/>
    <x v="2"/>
    <n v="129282"/>
  </r>
  <r>
    <x v="85"/>
    <x v="2"/>
    <n v="132354"/>
  </r>
  <r>
    <x v="86"/>
    <x v="2"/>
    <n v="132913"/>
  </r>
  <r>
    <x v="87"/>
    <x v="2"/>
    <n v="135914"/>
  </r>
  <r>
    <x v="88"/>
    <x v="2"/>
    <n v="137929"/>
  </r>
  <r>
    <x v="89"/>
    <x v="2"/>
    <n v="142356"/>
  </r>
  <r>
    <x v="90"/>
    <x v="2"/>
    <n v="146492"/>
  </r>
  <r>
    <x v="91"/>
    <x v="2"/>
    <n v="149769"/>
  </r>
  <r>
    <x v="92"/>
    <x v="2"/>
    <n v="154468"/>
  </r>
  <r>
    <x v="93"/>
    <x v="2"/>
    <n v="157760"/>
  </r>
  <r>
    <x v="94"/>
    <x v="2"/>
    <n v="161193"/>
  </r>
  <r>
    <x v="95"/>
    <x v="2"/>
    <n v="162573"/>
  </r>
  <r>
    <x v="96"/>
    <x v="2"/>
    <n v="164436"/>
  </r>
  <r>
    <x v="97"/>
    <x v="2"/>
    <n v="165060"/>
  </r>
  <r>
    <x v="98"/>
    <x v="2"/>
    <n v="166631"/>
  </r>
  <r>
    <x v="99"/>
    <x v="2"/>
    <n v="169948"/>
  </r>
  <r>
    <x v="100"/>
    <x v="2"/>
    <n v="171198"/>
  </r>
  <r>
    <x v="101"/>
    <x v="2"/>
    <n v="173462"/>
  </r>
  <r>
    <x v="102"/>
    <x v="2"/>
    <n v="174607"/>
  </r>
  <r>
    <x v="103"/>
    <x v="2"/>
    <n v="176990"/>
  </r>
  <r>
    <x v="104"/>
    <x v="2"/>
    <n v="178208"/>
  </r>
  <r>
    <x v="105"/>
    <x v="2"/>
    <n v="179250"/>
  </r>
  <r>
    <x v="106"/>
    <x v="2"/>
    <n v="180920"/>
  </r>
  <r>
    <x v="107"/>
    <x v="2"/>
    <n v="182949"/>
  </r>
  <r>
    <x v="108"/>
    <x v="2"/>
    <n v="184235"/>
  </r>
  <r>
    <x v="109"/>
    <x v="2"/>
    <n v="184874"/>
  </r>
  <r>
    <x v="110"/>
    <x v="2"/>
    <n v="185271"/>
  </r>
  <r>
    <x v="111"/>
    <x v="2"/>
    <n v="189052"/>
  </r>
  <r>
    <x v="112"/>
    <x v="2"/>
    <n v="194348"/>
  </r>
  <r>
    <x v="113"/>
    <x v="2"/>
    <n v="198920"/>
  </r>
  <r>
    <x v="114"/>
    <x v="2"/>
    <n v="199677"/>
  </r>
  <r>
    <x v="115"/>
    <x v="2"/>
    <n v="201309"/>
  </r>
  <r>
    <x v="116"/>
    <x v="2"/>
    <n v="202775"/>
  </r>
  <r>
    <x v="117"/>
    <x v="2"/>
    <n v="203239"/>
  </r>
  <r>
    <x v="118"/>
    <x v="2"/>
    <n v="204109"/>
  </r>
  <r>
    <x v="119"/>
    <x v="2"/>
    <n v="204261"/>
  </r>
  <r>
    <x v="120"/>
    <x v="2"/>
    <n v="205035"/>
  </r>
  <r>
    <x v="121"/>
    <x v="2"/>
    <n v="204177"/>
  </r>
  <r>
    <x v="122"/>
    <x v="2"/>
    <n v="204821"/>
  </r>
  <r>
    <x v="123"/>
    <x v="2"/>
    <n v="204431"/>
  </r>
  <r>
    <x v="124"/>
    <x v="2"/>
    <n v="205469"/>
  </r>
  <r>
    <x v="125"/>
    <x v="2"/>
    <n v="205044"/>
  </r>
  <r>
    <x v="126"/>
    <x v="2"/>
    <n v="206608"/>
  </r>
  <r>
    <x v="127"/>
    <x v="2"/>
    <n v="206302"/>
  </r>
  <r>
    <x v="128"/>
    <x v="2"/>
    <n v="208603"/>
  </r>
  <r>
    <x v="129"/>
    <x v="2"/>
    <n v="210128"/>
  </r>
  <r>
    <x v="130"/>
    <x v="2"/>
    <n v="210550"/>
  </r>
  <r>
    <x v="131"/>
    <x v="2"/>
    <n v="209502"/>
  </r>
  <r>
    <x v="132"/>
    <x v="2"/>
    <n v="208102"/>
  </r>
  <r>
    <x v="133"/>
    <x v="2"/>
    <n v="209707"/>
  </r>
  <r>
    <x v="134"/>
    <x v="2"/>
    <n v="209740"/>
  </r>
  <r>
    <x v="135"/>
    <x v="2"/>
    <n v="211241"/>
  </r>
  <r>
    <x v="136"/>
    <x v="2"/>
    <n v="213950"/>
  </r>
  <r>
    <x v="137"/>
    <x v="2"/>
    <n v="218004"/>
  </r>
  <r>
    <x v="138"/>
    <x v="2"/>
    <n v="220284"/>
  </r>
  <r>
    <x v="139"/>
    <x v="2"/>
    <n v="221295"/>
  </r>
  <r>
    <x v="140"/>
    <x v="2"/>
    <n v="222357"/>
  </r>
  <r>
    <x v="141"/>
    <x v="2"/>
    <n v="223304"/>
  </r>
  <r>
    <x v="142"/>
    <x v="2"/>
    <n v="224180"/>
  </r>
  <r>
    <x v="143"/>
    <x v="2"/>
    <n v="227017"/>
  </r>
  <r>
    <x v="144"/>
    <x v="2"/>
    <n v="229543"/>
  </r>
  <r>
    <x v="145"/>
    <x v="2"/>
    <n v="231063"/>
  </r>
  <r>
    <x v="146"/>
    <x v="2"/>
    <n v="230948"/>
  </r>
  <r>
    <x v="147"/>
    <x v="2"/>
    <n v="231338"/>
  </r>
  <r>
    <x v="148"/>
    <x v="2"/>
    <n v="235249"/>
  </r>
  <r>
    <x v="149"/>
    <x v="2"/>
    <n v="238181"/>
  </r>
  <r>
    <x v="150"/>
    <x v="2"/>
    <n v="243014"/>
  </r>
  <r>
    <x v="151"/>
    <x v="2"/>
    <n v="242190"/>
  </r>
  <r>
    <x v="152"/>
    <x v="2"/>
    <n v="243303"/>
  </r>
  <r>
    <x v="153"/>
    <x v="2"/>
    <n v="244457"/>
  </r>
  <r>
    <x v="154"/>
    <x v="2"/>
    <n v="247938"/>
  </r>
  <r>
    <x v="155"/>
    <x v="2"/>
    <n v="250395"/>
  </r>
  <r>
    <x v="156"/>
    <x v="2"/>
    <n v="248736"/>
  </r>
  <r>
    <x v="157"/>
    <x v="2"/>
    <n v="243493"/>
  </r>
  <r>
    <x v="158"/>
    <x v="2"/>
    <n v="237658"/>
  </r>
  <r>
    <x v="159"/>
    <x v="2"/>
    <n v="235244"/>
  </r>
  <r>
    <x v="160"/>
    <x v="2"/>
    <n v="236814"/>
  </r>
  <r>
    <x v="161"/>
    <x v="2"/>
    <n v="238106"/>
  </r>
  <r>
    <x v="162"/>
    <x v="2"/>
    <n v="236651"/>
  </r>
  <r>
    <x v="163"/>
    <x v="2"/>
    <n v="231235"/>
  </r>
  <r>
    <x v="164"/>
    <x v="2"/>
    <n v="224294"/>
  </r>
  <r>
    <x v="165"/>
    <x v="2"/>
    <n v="219547"/>
  </r>
  <r>
    <x v="166"/>
    <x v="2"/>
    <n v="215865"/>
  </r>
  <r>
    <x v="167"/>
    <x v="2"/>
    <n v="211555"/>
  </r>
  <r>
    <x v="168"/>
    <x v="2"/>
    <n v="206052"/>
  </r>
  <r>
    <x v="169"/>
    <x v="2"/>
    <n v="201998"/>
  </r>
  <r>
    <x v="170"/>
    <x v="2"/>
    <n v="198713"/>
  </r>
  <r>
    <x v="171"/>
    <x v="2"/>
    <n v="197387"/>
  </r>
  <r>
    <x v="172"/>
    <x v="2"/>
    <n v="199269"/>
  </r>
  <r>
    <x v="173"/>
    <x v="2"/>
    <n v="203912"/>
  </r>
  <r>
    <x v="174"/>
    <x v="2"/>
    <n v="207680"/>
  </r>
  <r>
    <x v="175"/>
    <x v="2"/>
    <n v="210512"/>
  </r>
  <r>
    <x v="176"/>
    <x v="2"/>
    <n v="213453"/>
  </r>
  <r>
    <x v="177"/>
    <x v="2"/>
    <n v="216790"/>
  </r>
  <r>
    <x v="178"/>
    <x v="2"/>
    <n v="218742"/>
  </r>
  <r>
    <x v="179"/>
    <x v="2"/>
    <n v="219531"/>
  </r>
  <r>
    <x v="180"/>
    <x v="2"/>
    <n v="222104"/>
  </r>
  <r>
    <x v="181"/>
    <x v="2"/>
    <n v="224245"/>
  </r>
  <r>
    <x v="182"/>
    <x v="2"/>
    <n v="225740"/>
  </r>
  <r>
    <x v="183"/>
    <x v="2"/>
    <n v="224234"/>
  </r>
  <r>
    <x v="184"/>
    <x v="2"/>
    <n v="225695"/>
  </r>
  <r>
    <x v="185"/>
    <x v="2"/>
    <n v="227615"/>
  </r>
  <r>
    <x v="186"/>
    <x v="2"/>
    <n v="230173"/>
  </r>
  <r>
    <x v="187"/>
    <x v="2"/>
    <n v="231488"/>
  </r>
  <r>
    <x v="188"/>
    <x v="2"/>
    <n v="233053"/>
  </r>
  <r>
    <x v="189"/>
    <x v="2"/>
    <n v="233207"/>
  </r>
  <r>
    <x v="190"/>
    <x v="2"/>
    <n v="229567"/>
  </r>
  <r>
    <x v="191"/>
    <x v="2"/>
    <n v="227476"/>
  </r>
  <r>
    <x v="192"/>
    <x v="2"/>
    <n v="223349"/>
  </r>
  <r>
    <x v="193"/>
    <x v="2"/>
    <n v="222195"/>
  </r>
  <r>
    <x v="194"/>
    <x v="2"/>
    <n v="219682"/>
  </r>
  <r>
    <x v="195"/>
    <x v="2"/>
    <n v="221761"/>
  </r>
  <r>
    <x v="196"/>
    <x v="2"/>
    <n v="224661"/>
  </r>
  <r>
    <x v="197"/>
    <x v="2"/>
    <n v="225129"/>
  </r>
  <r>
    <x v="198"/>
    <x v="2"/>
    <n v="224635"/>
  </r>
  <r>
    <x v="199"/>
    <x v="2"/>
    <n v="225176"/>
  </r>
  <r>
    <x v="200"/>
    <x v="2"/>
    <n v="226186"/>
  </r>
  <r>
    <x v="201"/>
    <x v="2"/>
    <n v="227451"/>
  </r>
  <r>
    <x v="202"/>
    <x v="2"/>
    <n v="225458"/>
  </r>
  <r>
    <x v="203"/>
    <x v="2"/>
    <n v="227836"/>
  </r>
  <r>
    <x v="204"/>
    <x v="2"/>
    <n v="225077"/>
  </r>
  <r>
    <x v="205"/>
    <x v="2"/>
    <n v="225825"/>
  </r>
  <r>
    <x v="206"/>
    <x v="2"/>
    <n v="221570"/>
  </r>
  <r>
    <x v="207"/>
    <x v="2"/>
    <n v="224528"/>
  </r>
  <r>
    <x v="208"/>
    <x v="2"/>
    <n v="225603"/>
  </r>
  <r>
    <x v="209"/>
    <x v="2"/>
    <n v="227044"/>
  </r>
  <r>
    <x v="210"/>
    <x v="2"/>
    <n v="227683"/>
  </r>
  <r>
    <x v="211"/>
    <x v="2"/>
    <n v="227759"/>
  </r>
  <r>
    <x v="212"/>
    <x v="2"/>
    <n v="229350"/>
  </r>
  <r>
    <x v="213"/>
    <x v="2"/>
    <n v="229973"/>
  </r>
  <r>
    <x v="214"/>
    <x v="2"/>
    <n v="228654"/>
  </r>
  <r>
    <x v="215"/>
    <x v="2"/>
    <n v="227949"/>
  </r>
  <r>
    <x v="216"/>
    <x v="2"/>
    <n v="225191"/>
  </r>
  <r>
    <x v="217"/>
    <x v="2"/>
    <n v="225635"/>
  </r>
  <r>
    <x v="218"/>
    <x v="2"/>
    <n v="225369"/>
  </r>
  <r>
    <x v="219"/>
    <x v="2"/>
    <n v="225847"/>
  </r>
  <r>
    <x v="220"/>
    <x v="2"/>
    <n v="228791"/>
  </r>
  <r>
    <x v="221"/>
    <x v="2"/>
    <n v="231113"/>
  </r>
  <r>
    <x v="222"/>
    <x v="2"/>
    <n v="233380"/>
  </r>
  <r>
    <x v="223"/>
    <x v="2"/>
    <n v="231857"/>
  </r>
  <r>
    <x v="224"/>
    <x v="2"/>
    <n v="232408"/>
  </r>
  <r>
    <x v="225"/>
    <x v="2"/>
    <n v="233661"/>
  </r>
  <r>
    <x v="226"/>
    <x v="2"/>
    <n v="235498"/>
  </r>
  <r>
    <x v="227"/>
    <x v="2"/>
    <n v="235493"/>
  </r>
  <r>
    <x v="228"/>
    <x v="2"/>
    <n v="236047"/>
  </r>
  <r>
    <x v="229"/>
    <x v="2"/>
    <n v="235728"/>
  </r>
  <r>
    <x v="230"/>
    <x v="2"/>
    <n v="236621"/>
  </r>
  <r>
    <x v="231"/>
    <x v="2"/>
    <n v="238480"/>
  </r>
  <r>
    <x v="232"/>
    <x v="2"/>
    <n v="240347"/>
  </r>
  <r>
    <x v="233"/>
    <x v="2"/>
    <n v="242353"/>
  </r>
  <r>
    <x v="234"/>
    <x v="2"/>
    <n v="243809"/>
  </r>
  <r>
    <x v="235"/>
    <x v="2"/>
    <n v="247492"/>
  </r>
  <r>
    <x v="236"/>
    <x v="2"/>
    <n v="251627"/>
  </r>
  <r>
    <x v="237"/>
    <x v="2"/>
    <n v="253766"/>
  </r>
  <r>
    <x v="238"/>
    <x v="2"/>
    <n v="253144"/>
  </r>
  <r>
    <x v="239"/>
    <x v="2"/>
    <n v="251369"/>
  </r>
  <r>
    <x v="240"/>
    <x v="2"/>
    <n v="250593"/>
  </r>
  <r>
    <x v="241"/>
    <x v="2"/>
    <n v="249230"/>
  </r>
  <r>
    <x v="242"/>
    <x v="2"/>
    <n v="249177"/>
  </r>
  <r>
    <x v="243"/>
    <x v="2"/>
    <n v="250244"/>
  </r>
  <r>
    <x v="244"/>
    <x v="2"/>
    <n v="253893"/>
  </r>
  <r>
    <x v="245"/>
    <x v="2"/>
    <n v="255956"/>
  </r>
  <r>
    <x v="246"/>
    <x v="2"/>
    <n v="256660"/>
  </r>
  <r>
    <x v="247"/>
    <x v="2"/>
    <n v="257352"/>
  </r>
  <r>
    <x v="248"/>
    <x v="2"/>
    <n v="259943"/>
  </r>
  <r>
    <x v="249"/>
    <x v="2"/>
    <n v="263147"/>
  </r>
  <r>
    <x v="250"/>
    <x v="2"/>
    <n v="265204"/>
  </r>
  <r>
    <x v="251"/>
    <x v="2"/>
    <n v="266893"/>
  </r>
  <r>
    <x v="252"/>
    <x v="2"/>
    <n v="265519"/>
  </r>
  <r>
    <x v="253"/>
    <x v="2"/>
    <n v="266586"/>
  </r>
  <r>
    <x v="254"/>
    <x v="2"/>
    <n v="269390"/>
  </r>
  <r>
    <x v="255"/>
    <x v="2"/>
    <n v="271009"/>
  </r>
  <r>
    <x v="256"/>
    <x v="2"/>
    <n v="272280"/>
  </r>
  <r>
    <x v="257"/>
    <x v="2"/>
    <n v="270451"/>
  </r>
  <r>
    <x v="258"/>
    <x v="2"/>
    <n v="271816"/>
  </r>
  <r>
    <x v="259"/>
    <x v="2"/>
    <n v="273309"/>
  </r>
  <r>
    <x v="260"/>
    <x v="2"/>
    <n v="276187"/>
  </r>
  <r>
    <x v="261"/>
    <x v="2"/>
    <n v="277605"/>
  </r>
  <r>
    <x v="262"/>
    <x v="2"/>
    <n v="278393"/>
  </r>
  <r>
    <x v="263"/>
    <x v="2"/>
    <n v="278233"/>
  </r>
  <r>
    <x v="264"/>
    <x v="2"/>
    <n v="280848"/>
  </r>
  <r>
    <x v="265"/>
    <x v="2"/>
    <n v="281509"/>
  </r>
  <r>
    <x v="266"/>
    <x v="2"/>
    <n v="281755"/>
  </r>
  <r>
    <x v="267"/>
    <x v="2"/>
    <n v="285608"/>
  </r>
  <r>
    <x v="0"/>
    <x v="3"/>
    <n v="52623"/>
  </r>
  <r>
    <x v="1"/>
    <x v="3"/>
    <n v="52482"/>
  </r>
  <r>
    <x v="2"/>
    <x v="3"/>
    <n v="52546"/>
  </r>
  <r>
    <x v="3"/>
    <x v="3"/>
    <n v="52951"/>
  </r>
  <r>
    <x v="4"/>
    <x v="3"/>
    <n v="53032"/>
  </r>
  <r>
    <x v="5"/>
    <x v="3"/>
    <n v="53147"/>
  </r>
  <r>
    <x v="6"/>
    <x v="3"/>
    <n v="53306"/>
  </r>
  <r>
    <x v="7"/>
    <x v="3"/>
    <n v="52999"/>
  </r>
  <r>
    <x v="8"/>
    <x v="3"/>
    <n v="52724"/>
  </r>
  <r>
    <x v="9"/>
    <x v="3"/>
    <n v="52246"/>
  </r>
  <r>
    <x v="10"/>
    <x v="3"/>
    <n v="52201"/>
  </r>
  <r>
    <x v="11"/>
    <x v="3"/>
    <n v="52291"/>
  </r>
  <r>
    <x v="12"/>
    <x v="3"/>
    <n v="51768"/>
  </r>
  <r>
    <x v="13"/>
    <x v="3"/>
    <n v="51926"/>
  </r>
  <r>
    <x v="14"/>
    <x v="3"/>
    <n v="52046"/>
  </r>
  <r>
    <x v="15"/>
    <x v="3"/>
    <n v="52752"/>
  </r>
  <r>
    <x v="16"/>
    <x v="3"/>
    <n v="53200"/>
  </r>
  <r>
    <x v="17"/>
    <x v="3"/>
    <n v="53473"/>
  </r>
  <r>
    <x v="18"/>
    <x v="3"/>
    <n v="54062"/>
  </r>
  <r>
    <x v="19"/>
    <x v="3"/>
    <n v="54447"/>
  </r>
  <r>
    <x v="20"/>
    <x v="3"/>
    <n v="54347"/>
  </r>
  <r>
    <x v="21"/>
    <x v="3"/>
    <n v="54291"/>
  </r>
  <r>
    <x v="22"/>
    <x v="3"/>
    <n v="54801"/>
  </r>
  <r>
    <x v="23"/>
    <x v="3"/>
    <n v="55076"/>
  </r>
  <r>
    <x v="24"/>
    <x v="3"/>
    <n v="55088"/>
  </r>
  <r>
    <x v="25"/>
    <x v="3"/>
    <n v="55536"/>
  </r>
  <r>
    <x v="26"/>
    <x v="3"/>
    <n v="56085"/>
  </r>
  <r>
    <x v="27"/>
    <x v="3"/>
    <n v="56815"/>
  </r>
  <r>
    <x v="28"/>
    <x v="3"/>
    <n v="57753"/>
  </r>
  <r>
    <x v="29"/>
    <x v="3"/>
    <n v="58406"/>
  </r>
  <r>
    <x v="30"/>
    <x v="3"/>
    <n v="59272"/>
  </r>
  <r>
    <x v="31"/>
    <x v="3"/>
    <n v="59937"/>
  </r>
  <r>
    <x v="32"/>
    <x v="3"/>
    <n v="60153"/>
  </r>
  <r>
    <x v="33"/>
    <x v="3"/>
    <n v="60205"/>
  </r>
  <r>
    <x v="34"/>
    <x v="3"/>
    <n v="60625"/>
  </r>
  <r>
    <x v="35"/>
    <x v="3"/>
    <n v="60693"/>
  </r>
  <r>
    <x v="36"/>
    <x v="3"/>
    <n v="61026"/>
  </r>
  <r>
    <x v="37"/>
    <x v="3"/>
    <n v="60764"/>
  </r>
  <r>
    <x v="38"/>
    <x v="3"/>
    <n v="61362"/>
  </r>
  <r>
    <x v="39"/>
    <x v="3"/>
    <n v="62769"/>
  </r>
  <r>
    <x v="40"/>
    <x v="3"/>
    <n v="63336"/>
  </r>
  <r>
    <x v="41"/>
    <x v="3"/>
    <n v="63683"/>
  </r>
  <r>
    <x v="42"/>
    <x v="3"/>
    <n v="64495"/>
  </r>
  <r>
    <x v="43"/>
    <x v="3"/>
    <n v="64750"/>
  </r>
  <r>
    <x v="44"/>
    <x v="3"/>
    <n v="64619"/>
  </r>
  <r>
    <x v="45"/>
    <x v="3"/>
    <n v="64468"/>
  </r>
  <r>
    <x v="46"/>
    <x v="3"/>
    <n v="64348"/>
  </r>
  <r>
    <x v="47"/>
    <x v="3"/>
    <n v="64594"/>
  </r>
  <r>
    <x v="48"/>
    <x v="3"/>
    <n v="64822"/>
  </r>
  <r>
    <x v="49"/>
    <x v="3"/>
    <n v="64552"/>
  </r>
  <r>
    <x v="50"/>
    <x v="3"/>
    <n v="65335"/>
  </r>
  <r>
    <x v="51"/>
    <x v="3"/>
    <n v="66618"/>
  </r>
  <r>
    <x v="52"/>
    <x v="3"/>
    <n v="67307"/>
  </r>
  <r>
    <x v="53"/>
    <x v="3"/>
    <n v="68305"/>
  </r>
  <r>
    <x v="54"/>
    <x v="3"/>
    <n v="69489"/>
  </r>
  <r>
    <x v="55"/>
    <x v="3"/>
    <n v="70479"/>
  </r>
  <r>
    <x v="56"/>
    <x v="3"/>
    <n v="71606"/>
  </r>
  <r>
    <x v="57"/>
    <x v="3"/>
    <n v="72029"/>
  </r>
  <r>
    <x v="58"/>
    <x v="3"/>
    <n v="72985"/>
  </r>
  <r>
    <x v="59"/>
    <x v="3"/>
    <n v="73749"/>
  </r>
  <r>
    <x v="60"/>
    <x v="3"/>
    <n v="73906"/>
  </r>
  <r>
    <x v="61"/>
    <x v="3"/>
    <n v="74308"/>
  </r>
  <r>
    <x v="62"/>
    <x v="3"/>
    <n v="75608"/>
  </r>
  <r>
    <x v="63"/>
    <x v="3"/>
    <n v="78134"/>
  </r>
  <r>
    <x v="64"/>
    <x v="3"/>
    <n v="78810"/>
  </r>
  <r>
    <x v="65"/>
    <x v="3"/>
    <n v="79660"/>
  </r>
  <r>
    <x v="66"/>
    <x v="3"/>
    <n v="80958"/>
  </r>
  <r>
    <x v="67"/>
    <x v="3"/>
    <n v="81836"/>
  </r>
  <r>
    <x v="68"/>
    <x v="3"/>
    <n v="81968"/>
  </r>
  <r>
    <x v="69"/>
    <x v="3"/>
    <n v="81621"/>
  </r>
  <r>
    <x v="70"/>
    <x v="3"/>
    <n v="81931"/>
  </r>
  <r>
    <x v="71"/>
    <x v="3"/>
    <n v="82528"/>
  </r>
  <r>
    <x v="72"/>
    <x v="3"/>
    <n v="82636"/>
  </r>
  <r>
    <x v="73"/>
    <x v="3"/>
    <n v="82581"/>
  </r>
  <r>
    <x v="74"/>
    <x v="3"/>
    <n v="83556"/>
  </r>
  <r>
    <x v="75"/>
    <x v="3"/>
    <n v="85664"/>
  </r>
  <r>
    <x v="76"/>
    <x v="3"/>
    <n v="86951"/>
  </r>
  <r>
    <x v="77"/>
    <x v="3"/>
    <n v="88170"/>
  </r>
  <r>
    <x v="78"/>
    <x v="3"/>
    <n v="89613"/>
  </r>
  <r>
    <x v="79"/>
    <x v="3"/>
    <n v="91421"/>
  </r>
  <r>
    <x v="80"/>
    <x v="3"/>
    <n v="91757"/>
  </r>
  <r>
    <x v="81"/>
    <x v="3"/>
    <n v="92156"/>
  </r>
  <r>
    <x v="82"/>
    <x v="3"/>
    <n v="93141"/>
  </r>
  <r>
    <x v="83"/>
    <x v="3"/>
    <n v="93970"/>
  </r>
  <r>
    <x v="84"/>
    <x v="3"/>
    <n v="94202"/>
  </r>
  <r>
    <x v="85"/>
    <x v="3"/>
    <n v="94637"/>
  </r>
  <r>
    <x v="86"/>
    <x v="3"/>
    <n v="96808"/>
  </r>
  <r>
    <x v="87"/>
    <x v="3"/>
    <n v="99214"/>
  </r>
  <r>
    <x v="88"/>
    <x v="3"/>
    <n v="102207"/>
  </r>
  <r>
    <x v="89"/>
    <x v="3"/>
    <n v="104639"/>
  </r>
  <r>
    <x v="90"/>
    <x v="3"/>
    <n v="107648"/>
  </r>
  <r>
    <x v="91"/>
    <x v="3"/>
    <n v="110438"/>
  </r>
  <r>
    <x v="92"/>
    <x v="3"/>
    <n v="111439"/>
  </r>
  <r>
    <x v="93"/>
    <x v="3"/>
    <n v="113351"/>
  </r>
  <r>
    <x v="94"/>
    <x v="3"/>
    <n v="116158"/>
  </r>
  <r>
    <x v="95"/>
    <x v="3"/>
    <n v="117350"/>
  </r>
  <r>
    <x v="96"/>
    <x v="3"/>
    <n v="119049"/>
  </r>
  <r>
    <x v="97"/>
    <x v="3"/>
    <n v="119237"/>
  </r>
  <r>
    <x v="98"/>
    <x v="3"/>
    <n v="120692"/>
  </r>
  <r>
    <x v="99"/>
    <x v="3"/>
    <n v="123714"/>
  </r>
  <r>
    <x v="100"/>
    <x v="3"/>
    <n v="125727"/>
  </r>
  <r>
    <x v="101"/>
    <x v="3"/>
    <n v="126825"/>
  </r>
  <r>
    <x v="102"/>
    <x v="3"/>
    <n v="129774"/>
  </r>
  <r>
    <x v="103"/>
    <x v="3"/>
    <n v="131461"/>
  </r>
  <r>
    <x v="104"/>
    <x v="3"/>
    <n v="131469"/>
  </r>
  <r>
    <x v="105"/>
    <x v="3"/>
    <n v="133427"/>
  </r>
  <r>
    <x v="106"/>
    <x v="3"/>
    <n v="134754"/>
  </r>
  <r>
    <x v="107"/>
    <x v="3"/>
    <n v="136664"/>
  </r>
  <r>
    <x v="108"/>
    <x v="3"/>
    <n v="137430"/>
  </r>
  <r>
    <x v="109"/>
    <x v="3"/>
    <n v="138035"/>
  </r>
  <r>
    <x v="110"/>
    <x v="3"/>
    <n v="140239"/>
  </r>
  <r>
    <x v="111"/>
    <x v="3"/>
    <n v="145035"/>
  </r>
  <r>
    <x v="112"/>
    <x v="3"/>
    <n v="147765"/>
  </r>
  <r>
    <x v="113"/>
    <x v="3"/>
    <n v="151320"/>
  </r>
  <r>
    <x v="114"/>
    <x v="3"/>
    <n v="154560"/>
  </r>
  <r>
    <x v="115"/>
    <x v="3"/>
    <n v="156671"/>
  </r>
  <r>
    <x v="116"/>
    <x v="3"/>
    <n v="157041"/>
  </r>
  <r>
    <x v="117"/>
    <x v="3"/>
    <n v="157220"/>
  </r>
  <r>
    <x v="118"/>
    <x v="3"/>
    <n v="158270"/>
  </r>
  <r>
    <x v="119"/>
    <x v="3"/>
    <n v="157801"/>
  </r>
  <r>
    <x v="120"/>
    <x v="3"/>
    <n v="156666"/>
  </r>
  <r>
    <x v="121"/>
    <x v="3"/>
    <n v="156546"/>
  </r>
  <r>
    <x v="122"/>
    <x v="3"/>
    <n v="157634"/>
  </r>
  <r>
    <x v="123"/>
    <x v="3"/>
    <n v="159291"/>
  </r>
  <r>
    <x v="124"/>
    <x v="3"/>
    <n v="161061"/>
  </r>
  <r>
    <x v="125"/>
    <x v="3"/>
    <n v="162062"/>
  </r>
  <r>
    <x v="126"/>
    <x v="3"/>
    <n v="163826"/>
  </r>
  <r>
    <x v="127"/>
    <x v="3"/>
    <n v="164547"/>
  </r>
  <r>
    <x v="128"/>
    <x v="3"/>
    <n v="164258"/>
  </r>
  <r>
    <x v="129"/>
    <x v="3"/>
    <n v="163769"/>
  </r>
  <r>
    <x v="130"/>
    <x v="3"/>
    <n v="164359"/>
  </r>
  <r>
    <x v="131"/>
    <x v="3"/>
    <n v="165183"/>
  </r>
  <r>
    <x v="132"/>
    <x v="3"/>
    <n v="164535"/>
  </r>
  <r>
    <x v="133"/>
    <x v="3"/>
    <n v="164997"/>
  </r>
  <r>
    <x v="134"/>
    <x v="3"/>
    <n v="166117"/>
  </r>
  <r>
    <x v="135"/>
    <x v="3"/>
    <n v="169095"/>
  </r>
  <r>
    <x v="136"/>
    <x v="3"/>
    <n v="170635"/>
  </r>
  <r>
    <x v="137"/>
    <x v="3"/>
    <n v="172277"/>
  </r>
  <r>
    <x v="138"/>
    <x v="3"/>
    <n v="174093"/>
  </r>
  <r>
    <x v="139"/>
    <x v="3"/>
    <n v="175556"/>
  </r>
  <r>
    <x v="140"/>
    <x v="3"/>
    <n v="176188"/>
  </r>
  <r>
    <x v="141"/>
    <x v="3"/>
    <n v="176782"/>
  </r>
  <r>
    <x v="142"/>
    <x v="3"/>
    <n v="177628"/>
  </r>
  <r>
    <x v="143"/>
    <x v="3"/>
    <n v="179866"/>
  </r>
  <r>
    <x v="144"/>
    <x v="3"/>
    <n v="179514"/>
  </r>
  <r>
    <x v="145"/>
    <x v="3"/>
    <n v="180263"/>
  </r>
  <r>
    <x v="146"/>
    <x v="3"/>
    <n v="181391"/>
  </r>
  <r>
    <x v="147"/>
    <x v="3"/>
    <n v="184414"/>
  </r>
  <r>
    <x v="148"/>
    <x v="3"/>
    <n v="186462"/>
  </r>
  <r>
    <x v="149"/>
    <x v="3"/>
    <n v="188438"/>
  </r>
  <r>
    <x v="150"/>
    <x v="3"/>
    <n v="190824"/>
  </r>
  <r>
    <x v="151"/>
    <x v="3"/>
    <n v="191913"/>
  </r>
  <r>
    <x v="152"/>
    <x v="3"/>
    <n v="192258"/>
  </r>
  <r>
    <x v="153"/>
    <x v="3"/>
    <n v="192235"/>
  </r>
  <r>
    <x v="154"/>
    <x v="3"/>
    <n v="191974"/>
  </r>
  <r>
    <x v="155"/>
    <x v="3"/>
    <n v="191786"/>
  </r>
  <r>
    <x v="156"/>
    <x v="3"/>
    <n v="189255"/>
  </r>
  <r>
    <x v="157"/>
    <x v="3"/>
    <n v="187566"/>
  </r>
  <r>
    <x v="158"/>
    <x v="3"/>
    <n v="186051"/>
  </r>
  <r>
    <x v="159"/>
    <x v="3"/>
    <n v="186500"/>
  </r>
  <r>
    <x v="160"/>
    <x v="3"/>
    <n v="187181"/>
  </r>
  <r>
    <x v="161"/>
    <x v="3"/>
    <n v="184844"/>
  </r>
  <r>
    <x v="162"/>
    <x v="3"/>
    <n v="183186"/>
  </r>
  <r>
    <x v="163"/>
    <x v="3"/>
    <n v="179199"/>
  </r>
  <r>
    <x v="164"/>
    <x v="3"/>
    <n v="174765"/>
  </r>
  <r>
    <x v="165"/>
    <x v="3"/>
    <n v="171099"/>
  </r>
  <r>
    <x v="166"/>
    <x v="3"/>
    <n v="166212"/>
  </r>
  <r>
    <x v="167"/>
    <x v="3"/>
    <n v="163806"/>
  </r>
  <r>
    <x v="168"/>
    <x v="3"/>
    <n v="160607"/>
  </r>
  <r>
    <x v="169"/>
    <x v="3"/>
    <n v="158931"/>
  </r>
  <r>
    <x v="170"/>
    <x v="3"/>
    <n v="157355"/>
  </r>
  <r>
    <x v="171"/>
    <x v="3"/>
    <n v="158769"/>
  </r>
  <r>
    <x v="172"/>
    <x v="3"/>
    <n v="160807"/>
  </r>
  <r>
    <x v="173"/>
    <x v="3"/>
    <n v="162416"/>
  </r>
  <r>
    <x v="174"/>
    <x v="3"/>
    <n v="165509"/>
  </r>
  <r>
    <x v="175"/>
    <x v="3"/>
    <n v="167355"/>
  </r>
  <r>
    <x v="176"/>
    <x v="3"/>
    <n v="168899"/>
  </r>
  <r>
    <x v="177"/>
    <x v="3"/>
    <n v="170023"/>
  </r>
  <r>
    <x v="178"/>
    <x v="3"/>
    <n v="170522"/>
  </r>
  <r>
    <x v="179"/>
    <x v="3"/>
    <n v="171874"/>
  </r>
  <r>
    <x v="180"/>
    <x v="3"/>
    <n v="171858"/>
  </r>
  <r>
    <x v="181"/>
    <x v="3"/>
    <n v="172614"/>
  </r>
  <r>
    <x v="182"/>
    <x v="3"/>
    <n v="172329"/>
  </r>
  <r>
    <x v="183"/>
    <x v="3"/>
    <n v="174304"/>
  </r>
  <r>
    <x v="184"/>
    <x v="3"/>
    <n v="175250"/>
  </r>
  <r>
    <x v="185"/>
    <x v="3"/>
    <n v="176060"/>
  </r>
  <r>
    <x v="186"/>
    <x v="3"/>
    <n v="177944"/>
  </r>
  <r>
    <x v="187"/>
    <x v="3"/>
    <n v="178116"/>
  </r>
  <r>
    <x v="188"/>
    <x v="3"/>
    <n v="177620"/>
  </r>
  <r>
    <x v="189"/>
    <x v="3"/>
    <n v="175618"/>
  </r>
  <r>
    <x v="190"/>
    <x v="3"/>
    <n v="173570"/>
  </r>
  <r>
    <x v="191"/>
    <x v="3"/>
    <n v="173417"/>
  </r>
  <r>
    <x v="192"/>
    <x v="3"/>
    <n v="171846"/>
  </r>
  <r>
    <x v="193"/>
    <x v="3"/>
    <n v="171264"/>
  </r>
  <r>
    <x v="194"/>
    <x v="3"/>
    <n v="170368"/>
  </r>
  <r>
    <x v="195"/>
    <x v="3"/>
    <n v="172921"/>
  </r>
  <r>
    <x v="196"/>
    <x v="3"/>
    <n v="172077"/>
  </r>
  <r>
    <x v="197"/>
    <x v="3"/>
    <n v="172249"/>
  </r>
  <r>
    <x v="198"/>
    <x v="3"/>
    <n v="174451"/>
  </r>
  <r>
    <x v="199"/>
    <x v="3"/>
    <n v="174664"/>
  </r>
  <r>
    <x v="200"/>
    <x v="3"/>
    <n v="174246"/>
  </r>
  <r>
    <x v="201"/>
    <x v="3"/>
    <n v="172526"/>
  </r>
  <r>
    <x v="202"/>
    <x v="3"/>
    <n v="172721"/>
  </r>
  <r>
    <x v="203"/>
    <x v="3"/>
    <n v="172170"/>
  </r>
  <r>
    <x v="204"/>
    <x v="3"/>
    <n v="171556"/>
  </r>
  <r>
    <x v="205"/>
    <x v="3"/>
    <n v="171492"/>
  </r>
  <r>
    <x v="206"/>
    <x v="3"/>
    <n v="171638"/>
  </r>
  <r>
    <x v="207"/>
    <x v="3"/>
    <n v="173844"/>
  </r>
  <r>
    <x v="208"/>
    <x v="3"/>
    <n v="174309"/>
  </r>
  <r>
    <x v="209"/>
    <x v="3"/>
    <n v="175980"/>
  </r>
  <r>
    <x v="210"/>
    <x v="3"/>
    <n v="176936"/>
  </r>
  <r>
    <x v="211"/>
    <x v="3"/>
    <n v="177256"/>
  </r>
  <r>
    <x v="212"/>
    <x v="3"/>
    <n v="176668"/>
  </r>
  <r>
    <x v="213"/>
    <x v="3"/>
    <n v="175519"/>
  </r>
  <r>
    <x v="214"/>
    <x v="3"/>
    <n v="175852"/>
  </r>
  <r>
    <x v="215"/>
    <x v="3"/>
    <n v="175530"/>
  </r>
  <r>
    <x v="216"/>
    <x v="3"/>
    <n v="174064"/>
  </r>
  <r>
    <x v="217"/>
    <x v="3"/>
    <n v="174307"/>
  </r>
  <r>
    <x v="218"/>
    <x v="3"/>
    <n v="175314"/>
  </r>
  <r>
    <x v="219"/>
    <x v="3"/>
    <n v="176900"/>
  </r>
  <r>
    <x v="220"/>
    <x v="3"/>
    <n v="177703"/>
  </r>
  <r>
    <x v="221"/>
    <x v="3"/>
    <n v="179126"/>
  </r>
  <r>
    <x v="222"/>
    <x v="3"/>
    <n v="181119"/>
  </r>
  <r>
    <x v="223"/>
    <x v="3"/>
    <n v="182553"/>
  </r>
  <r>
    <x v="224"/>
    <x v="3"/>
    <n v="182917"/>
  </r>
  <r>
    <x v="225"/>
    <x v="3"/>
    <n v="182107"/>
  </r>
  <r>
    <x v="226"/>
    <x v="3"/>
    <n v="183081"/>
  </r>
  <r>
    <x v="227"/>
    <x v="3"/>
    <n v="185125"/>
  </r>
  <r>
    <x v="228"/>
    <x v="3"/>
    <n v="185063"/>
  </r>
  <r>
    <x v="229"/>
    <x v="3"/>
    <n v="186125"/>
  </r>
  <r>
    <x v="230"/>
    <x v="3"/>
    <n v="186648"/>
  </r>
  <r>
    <x v="231"/>
    <x v="3"/>
    <n v="190739"/>
  </r>
  <r>
    <x v="232"/>
    <x v="3"/>
    <n v="192729"/>
  </r>
  <r>
    <x v="233"/>
    <x v="3"/>
    <n v="194362"/>
  </r>
  <r>
    <x v="234"/>
    <x v="3"/>
    <n v="197089"/>
  </r>
  <r>
    <x v="235"/>
    <x v="3"/>
    <n v="199581"/>
  </r>
  <r>
    <x v="236"/>
    <x v="3"/>
    <n v="199901"/>
  </r>
  <r>
    <x v="237"/>
    <x v="3"/>
    <n v="199486"/>
  </r>
  <r>
    <x v="238"/>
    <x v="3"/>
    <n v="198937"/>
  </r>
  <r>
    <x v="239"/>
    <x v="3"/>
    <n v="199538"/>
  </r>
  <r>
    <x v="240"/>
    <x v="3"/>
    <n v="199028"/>
  </r>
  <r>
    <x v="241"/>
    <x v="3"/>
    <n v="199522"/>
  </r>
  <r>
    <x v="242"/>
    <x v="3"/>
    <n v="199435"/>
  </r>
  <r>
    <x v="243"/>
    <x v="3"/>
    <n v="201968"/>
  </r>
  <r>
    <x v="244"/>
    <x v="3"/>
    <n v="204179"/>
  </r>
  <r>
    <x v="245"/>
    <x v="3"/>
    <n v="205747"/>
  </r>
  <r>
    <x v="246"/>
    <x v="3"/>
    <n v="209200"/>
  </r>
  <r>
    <x v="247"/>
    <x v="3"/>
    <n v="211391"/>
  </r>
  <r>
    <x v="248"/>
    <x v="3"/>
    <n v="211916"/>
  </r>
  <r>
    <x v="249"/>
    <x v="3"/>
    <n v="212268"/>
  </r>
  <r>
    <x v="250"/>
    <x v="3"/>
    <n v="213973"/>
  </r>
  <r>
    <x v="251"/>
    <x v="3"/>
    <n v="215023"/>
  </r>
  <r>
    <x v="252"/>
    <x v="3"/>
    <n v="215638"/>
  </r>
  <r>
    <x v="253"/>
    <x v="3"/>
    <n v="216083"/>
  </r>
  <r>
    <x v="254"/>
    <x v="3"/>
    <n v="217901"/>
  </r>
  <r>
    <x v="255"/>
    <x v="3"/>
    <n v="218968"/>
  </r>
  <r>
    <x v="256"/>
    <x v="3"/>
    <n v="221564"/>
  </r>
  <r>
    <x v="257"/>
    <x v="3"/>
    <n v="223662"/>
  </r>
  <r>
    <x v="258"/>
    <x v="3"/>
    <n v="225939"/>
  </r>
  <r>
    <x v="259"/>
    <x v="3"/>
    <n v="226154"/>
  </r>
  <r>
    <x v="260"/>
    <x v="3"/>
    <n v="225847"/>
  </r>
  <r>
    <x v="261"/>
    <x v="3"/>
    <n v="225196"/>
  </r>
  <r>
    <x v="262"/>
    <x v="3"/>
    <n v="226151"/>
  </r>
  <r>
    <x v="263"/>
    <x v="3"/>
    <n v="227112"/>
  </r>
  <r>
    <x v="264"/>
    <x v="3"/>
    <n v="227068"/>
  </r>
  <r>
    <x v="265"/>
    <x v="3"/>
    <n v="228444"/>
  </r>
  <r>
    <x v="266"/>
    <x v="3"/>
    <n v="228446"/>
  </r>
  <r>
    <x v="267"/>
    <x v="3"/>
    <n v="231269"/>
  </r>
  <r>
    <x v="0"/>
    <x v="4"/>
    <n v="64019"/>
  </r>
  <r>
    <x v="1"/>
    <x v="4"/>
    <n v="63715"/>
  </r>
  <r>
    <x v="2"/>
    <x v="4"/>
    <n v="64114"/>
  </r>
  <r>
    <x v="3"/>
    <x v="4"/>
    <n v="64623"/>
  </r>
  <r>
    <x v="4"/>
    <x v="4"/>
    <n v="64530"/>
  </r>
  <r>
    <x v="5"/>
    <x v="4"/>
    <n v="65511"/>
  </r>
  <r>
    <x v="6"/>
    <x v="4"/>
    <n v="65225"/>
  </r>
  <r>
    <x v="7"/>
    <x v="4"/>
    <n v="64852"/>
  </r>
  <r>
    <x v="8"/>
    <x v="4"/>
    <n v="64352"/>
  </r>
  <r>
    <x v="9"/>
    <x v="4"/>
    <n v="64126"/>
  </r>
  <r>
    <x v="10"/>
    <x v="4"/>
    <n v="64416"/>
  </r>
  <r>
    <x v="11"/>
    <x v="4"/>
    <n v="64261"/>
  </r>
  <r>
    <x v="12"/>
    <x v="4"/>
    <n v="64057"/>
  </r>
  <r>
    <x v="13"/>
    <x v="4"/>
    <n v="63770"/>
  </r>
  <r>
    <x v="14"/>
    <x v="4"/>
    <n v="63809"/>
  </r>
  <r>
    <x v="15"/>
    <x v="4"/>
    <n v="64985"/>
  </r>
  <r>
    <x v="16"/>
    <x v="4"/>
    <n v="65344"/>
  </r>
  <r>
    <x v="17"/>
    <x v="4"/>
    <n v="65927"/>
  </r>
  <r>
    <x v="18"/>
    <x v="4"/>
    <n v="67001"/>
  </r>
  <r>
    <x v="19"/>
    <x v="4"/>
    <n v="67333"/>
  </r>
  <r>
    <x v="20"/>
    <x v="4"/>
    <n v="67196"/>
  </r>
  <r>
    <x v="21"/>
    <x v="4"/>
    <n v="67133"/>
  </r>
  <r>
    <x v="22"/>
    <x v="4"/>
    <n v="67967"/>
  </r>
  <r>
    <x v="23"/>
    <x v="4"/>
    <n v="68772"/>
  </r>
  <r>
    <x v="24"/>
    <x v="4"/>
    <n v="69008"/>
  </r>
  <r>
    <x v="25"/>
    <x v="4"/>
    <n v="69675"/>
  </r>
  <r>
    <x v="26"/>
    <x v="4"/>
    <n v="70721"/>
  </r>
  <r>
    <x v="27"/>
    <x v="4"/>
    <n v="71955"/>
  </r>
  <r>
    <x v="28"/>
    <x v="4"/>
    <n v="73359"/>
  </r>
  <r>
    <x v="29"/>
    <x v="4"/>
    <n v="74440"/>
  </r>
  <r>
    <x v="30"/>
    <x v="4"/>
    <n v="75787"/>
  </r>
  <r>
    <x v="31"/>
    <x v="4"/>
    <n v="77465"/>
  </r>
  <r>
    <x v="32"/>
    <x v="4"/>
    <n v="78067"/>
  </r>
  <r>
    <x v="33"/>
    <x v="4"/>
    <n v="79067"/>
  </r>
  <r>
    <x v="34"/>
    <x v="4"/>
    <n v="79955"/>
  </r>
  <r>
    <x v="35"/>
    <x v="4"/>
    <n v="79839"/>
  </r>
  <r>
    <x v="36"/>
    <x v="4"/>
    <n v="79976"/>
  </r>
  <r>
    <x v="37"/>
    <x v="4"/>
    <n v="80218"/>
  </r>
  <r>
    <x v="38"/>
    <x v="4"/>
    <n v="81185"/>
  </r>
  <r>
    <x v="39"/>
    <x v="4"/>
    <n v="83176"/>
  </r>
  <r>
    <x v="40"/>
    <x v="4"/>
    <n v="83993"/>
  </r>
  <r>
    <x v="41"/>
    <x v="4"/>
    <n v="85019"/>
  </r>
  <r>
    <x v="42"/>
    <x v="4"/>
    <n v="85994"/>
  </r>
  <r>
    <x v="43"/>
    <x v="4"/>
    <n v="86862"/>
  </r>
  <r>
    <x v="44"/>
    <x v="4"/>
    <n v="86723"/>
  </r>
  <r>
    <x v="45"/>
    <x v="4"/>
    <n v="86847"/>
  </r>
  <r>
    <x v="46"/>
    <x v="4"/>
    <n v="86952"/>
  </r>
  <r>
    <x v="47"/>
    <x v="4"/>
    <n v="86784"/>
  </r>
  <r>
    <x v="48"/>
    <x v="4"/>
    <n v="87346"/>
  </r>
  <r>
    <x v="49"/>
    <x v="4"/>
    <n v="87443"/>
  </r>
  <r>
    <x v="50"/>
    <x v="4"/>
    <n v="88024"/>
  </r>
  <r>
    <x v="51"/>
    <x v="4"/>
    <n v="89754"/>
  </r>
  <r>
    <x v="52"/>
    <x v="4"/>
    <n v="90801"/>
  </r>
  <r>
    <x v="53"/>
    <x v="4"/>
    <n v="92489"/>
  </r>
  <r>
    <x v="54"/>
    <x v="4"/>
    <n v="94135"/>
  </r>
  <r>
    <x v="55"/>
    <x v="4"/>
    <n v="96538"/>
  </r>
  <r>
    <x v="56"/>
    <x v="4"/>
    <n v="99137"/>
  </r>
  <r>
    <x v="57"/>
    <x v="4"/>
    <n v="99999"/>
  </r>
  <r>
    <x v="58"/>
    <x v="4"/>
    <n v="101397"/>
  </r>
  <r>
    <x v="59"/>
    <x v="4"/>
    <n v="103346"/>
  </r>
  <r>
    <x v="60"/>
    <x v="4"/>
    <n v="104358"/>
  </r>
  <r>
    <x v="61"/>
    <x v="4"/>
    <n v="104721"/>
  </r>
  <r>
    <x v="62"/>
    <x v="4"/>
    <n v="107765"/>
  </r>
  <r>
    <x v="63"/>
    <x v="4"/>
    <n v="111947"/>
  </r>
  <r>
    <x v="64"/>
    <x v="4"/>
    <n v="113099"/>
  </r>
  <r>
    <x v="65"/>
    <x v="4"/>
    <n v="115640"/>
  </r>
  <r>
    <x v="66"/>
    <x v="4"/>
    <n v="116597"/>
  </r>
  <r>
    <x v="67"/>
    <x v="4"/>
    <n v="118743"/>
  </r>
  <r>
    <x v="68"/>
    <x v="4"/>
    <n v="118166"/>
  </r>
  <r>
    <x v="69"/>
    <x v="4"/>
    <n v="118370"/>
  </r>
  <r>
    <x v="70"/>
    <x v="4"/>
    <n v="117929"/>
  </r>
  <r>
    <x v="71"/>
    <x v="4"/>
    <n v="118983"/>
  </r>
  <r>
    <x v="72"/>
    <x v="4"/>
    <n v="118668"/>
  </r>
  <r>
    <x v="73"/>
    <x v="4"/>
    <n v="119198"/>
  </r>
  <r>
    <x v="74"/>
    <x v="4"/>
    <n v="120770"/>
  </r>
  <r>
    <x v="75"/>
    <x v="4"/>
    <n v="123754"/>
  </r>
  <r>
    <x v="76"/>
    <x v="4"/>
    <n v="125086"/>
  </r>
  <r>
    <x v="77"/>
    <x v="4"/>
    <n v="127693"/>
  </r>
  <r>
    <x v="78"/>
    <x v="4"/>
    <n v="129751"/>
  </r>
  <r>
    <x v="79"/>
    <x v="4"/>
    <n v="131743"/>
  </r>
  <r>
    <x v="80"/>
    <x v="4"/>
    <n v="132693"/>
  </r>
  <r>
    <x v="81"/>
    <x v="4"/>
    <n v="134038"/>
  </r>
  <r>
    <x v="82"/>
    <x v="4"/>
    <n v="135285"/>
  </r>
  <r>
    <x v="83"/>
    <x v="4"/>
    <n v="136468"/>
  </r>
  <r>
    <x v="84"/>
    <x v="4"/>
    <n v="137154"/>
  </r>
  <r>
    <x v="85"/>
    <x v="4"/>
    <n v="136801"/>
  </r>
  <r>
    <x v="86"/>
    <x v="4"/>
    <n v="139425"/>
  </r>
  <r>
    <x v="87"/>
    <x v="4"/>
    <n v="141861"/>
  </r>
  <r>
    <x v="88"/>
    <x v="4"/>
    <n v="146013"/>
  </r>
  <r>
    <x v="89"/>
    <x v="4"/>
    <n v="149123"/>
  </r>
  <r>
    <x v="90"/>
    <x v="4"/>
    <n v="153199"/>
  </r>
  <r>
    <x v="91"/>
    <x v="4"/>
    <n v="157672"/>
  </r>
  <r>
    <x v="92"/>
    <x v="4"/>
    <n v="159843"/>
  </r>
  <r>
    <x v="93"/>
    <x v="4"/>
    <n v="162290"/>
  </r>
  <r>
    <x v="94"/>
    <x v="4"/>
    <n v="164980"/>
  </r>
  <r>
    <x v="95"/>
    <x v="4"/>
    <n v="166939"/>
  </r>
  <r>
    <x v="96"/>
    <x v="4"/>
    <n v="169024"/>
  </r>
  <r>
    <x v="97"/>
    <x v="4"/>
    <n v="169132"/>
  </r>
  <r>
    <x v="98"/>
    <x v="4"/>
    <n v="170871"/>
  </r>
  <r>
    <x v="99"/>
    <x v="4"/>
    <n v="172240"/>
  </r>
  <r>
    <x v="100"/>
    <x v="4"/>
    <n v="173815"/>
  </r>
  <r>
    <x v="101"/>
    <x v="4"/>
    <n v="175525"/>
  </r>
  <r>
    <x v="102"/>
    <x v="4"/>
    <n v="177245"/>
  </r>
  <r>
    <x v="103"/>
    <x v="4"/>
    <n v="177730"/>
  </r>
  <r>
    <x v="104"/>
    <x v="4"/>
    <n v="176384"/>
  </r>
  <r>
    <x v="105"/>
    <x v="4"/>
    <n v="179187"/>
  </r>
  <r>
    <x v="106"/>
    <x v="4"/>
    <n v="180240"/>
  </r>
  <r>
    <x v="107"/>
    <x v="4"/>
    <n v="180699"/>
  </r>
  <r>
    <x v="108"/>
    <x v="4"/>
    <n v="182139"/>
  </r>
  <r>
    <x v="109"/>
    <x v="4"/>
    <n v="183091"/>
  </r>
  <r>
    <x v="110"/>
    <x v="4"/>
    <n v="184545"/>
  </r>
  <r>
    <x v="111"/>
    <x v="4"/>
    <n v="186611"/>
  </r>
  <r>
    <x v="112"/>
    <x v="4"/>
    <n v="189893"/>
  </r>
  <r>
    <x v="113"/>
    <x v="4"/>
    <n v="192250"/>
  </r>
  <r>
    <x v="114"/>
    <x v="4"/>
    <n v="194728"/>
  </r>
  <r>
    <x v="115"/>
    <x v="4"/>
    <n v="198248"/>
  </r>
  <r>
    <x v="116"/>
    <x v="4"/>
    <n v="197736"/>
  </r>
  <r>
    <x v="117"/>
    <x v="4"/>
    <n v="197557"/>
  </r>
  <r>
    <x v="118"/>
    <x v="4"/>
    <n v="199497"/>
  </r>
  <r>
    <x v="119"/>
    <x v="4"/>
    <n v="197794"/>
  </r>
  <r>
    <x v="120"/>
    <x v="4"/>
    <n v="195620"/>
  </r>
  <r>
    <x v="121"/>
    <x v="4"/>
    <n v="196482"/>
  </r>
  <r>
    <x v="122"/>
    <x v="4"/>
    <n v="196494"/>
  </r>
  <r>
    <x v="123"/>
    <x v="4"/>
    <n v="197998"/>
  </r>
  <r>
    <x v="124"/>
    <x v="4"/>
    <n v="198849"/>
  </r>
  <r>
    <x v="125"/>
    <x v="4"/>
    <n v="199220"/>
  </r>
  <r>
    <x v="126"/>
    <x v="4"/>
    <n v="200336"/>
  </r>
  <r>
    <x v="127"/>
    <x v="4"/>
    <n v="200950"/>
  </r>
  <r>
    <x v="128"/>
    <x v="4"/>
    <n v="201181"/>
  </r>
  <r>
    <x v="129"/>
    <x v="4"/>
    <n v="199322"/>
  </r>
  <r>
    <x v="130"/>
    <x v="4"/>
    <n v="200577"/>
  </r>
  <r>
    <x v="131"/>
    <x v="4"/>
    <n v="200784"/>
  </r>
  <r>
    <x v="132"/>
    <x v="4"/>
    <n v="201252"/>
  </r>
  <r>
    <x v="133"/>
    <x v="4"/>
    <n v="201878"/>
  </r>
  <r>
    <x v="134"/>
    <x v="4"/>
    <n v="202726"/>
  </r>
  <r>
    <x v="135"/>
    <x v="4"/>
    <n v="205285"/>
  </r>
  <r>
    <x v="136"/>
    <x v="4"/>
    <n v="208458"/>
  </r>
  <r>
    <x v="137"/>
    <x v="4"/>
    <n v="209556"/>
  </r>
  <r>
    <x v="138"/>
    <x v="4"/>
    <n v="211719"/>
  </r>
  <r>
    <x v="139"/>
    <x v="4"/>
    <n v="213017"/>
  </r>
  <r>
    <x v="140"/>
    <x v="4"/>
    <n v="214854"/>
  </r>
  <r>
    <x v="141"/>
    <x v="4"/>
    <n v="214634"/>
  </r>
  <r>
    <x v="142"/>
    <x v="4"/>
    <n v="216507"/>
  </r>
  <r>
    <x v="143"/>
    <x v="4"/>
    <n v="219389"/>
  </r>
  <r>
    <x v="144"/>
    <x v="4"/>
    <n v="220546"/>
  </r>
  <r>
    <x v="145"/>
    <x v="4"/>
    <n v="219879"/>
  </r>
  <r>
    <x v="146"/>
    <x v="4"/>
    <n v="221581"/>
  </r>
  <r>
    <x v="147"/>
    <x v="4"/>
    <n v="225548"/>
  </r>
  <r>
    <x v="148"/>
    <x v="4"/>
    <n v="230061"/>
  </r>
  <r>
    <x v="149"/>
    <x v="4"/>
    <n v="231684"/>
  </r>
  <r>
    <x v="150"/>
    <x v="4"/>
    <n v="235796"/>
  </r>
  <r>
    <x v="151"/>
    <x v="4"/>
    <n v="236007"/>
  </r>
  <r>
    <x v="152"/>
    <x v="4"/>
    <n v="238302"/>
  </r>
  <r>
    <x v="153"/>
    <x v="4"/>
    <n v="238845"/>
  </r>
  <r>
    <x v="154"/>
    <x v="4"/>
    <n v="238670"/>
  </r>
  <r>
    <x v="155"/>
    <x v="4"/>
    <n v="237099"/>
  </r>
  <r>
    <x v="156"/>
    <x v="4"/>
    <n v="235300"/>
  </r>
  <r>
    <x v="157"/>
    <x v="4"/>
    <n v="231825"/>
  </r>
  <r>
    <x v="158"/>
    <x v="4"/>
    <n v="232495"/>
  </r>
  <r>
    <x v="159"/>
    <x v="4"/>
    <n v="230863"/>
  </r>
  <r>
    <x v="160"/>
    <x v="4"/>
    <n v="232076"/>
  </r>
  <r>
    <x v="161"/>
    <x v="4"/>
    <n v="229212"/>
  </r>
  <r>
    <x v="162"/>
    <x v="4"/>
    <n v="227808"/>
  </r>
  <r>
    <x v="163"/>
    <x v="4"/>
    <n v="220523"/>
  </r>
  <r>
    <x v="164"/>
    <x v="4"/>
    <n v="215167"/>
  </r>
  <r>
    <x v="165"/>
    <x v="4"/>
    <n v="209022"/>
  </r>
  <r>
    <x v="166"/>
    <x v="4"/>
    <n v="203088"/>
  </r>
  <r>
    <x v="167"/>
    <x v="4"/>
    <n v="200350"/>
  </r>
  <r>
    <x v="168"/>
    <x v="4"/>
    <n v="194568"/>
  </r>
  <r>
    <x v="169"/>
    <x v="4"/>
    <n v="191720"/>
  </r>
  <r>
    <x v="170"/>
    <x v="4"/>
    <n v="191156"/>
  </r>
  <r>
    <x v="171"/>
    <x v="4"/>
    <n v="193112"/>
  </r>
  <r>
    <x v="172"/>
    <x v="4"/>
    <n v="196756"/>
  </r>
  <r>
    <x v="173"/>
    <x v="4"/>
    <n v="199318"/>
  </r>
  <r>
    <x v="174"/>
    <x v="4"/>
    <n v="202557"/>
  </r>
  <r>
    <x v="175"/>
    <x v="4"/>
    <n v="206729"/>
  </r>
  <r>
    <x v="176"/>
    <x v="4"/>
    <n v="209426"/>
  </r>
  <r>
    <x v="177"/>
    <x v="4"/>
    <n v="210508"/>
  </r>
  <r>
    <x v="178"/>
    <x v="4"/>
    <n v="212153"/>
  </r>
  <r>
    <x v="179"/>
    <x v="4"/>
    <n v="211679"/>
  </r>
  <r>
    <x v="180"/>
    <x v="4"/>
    <n v="217936"/>
  </r>
  <r>
    <x v="181"/>
    <x v="4"/>
    <n v="217339"/>
  </r>
  <r>
    <x v="182"/>
    <x v="4"/>
    <n v="216665"/>
  </r>
  <r>
    <x v="183"/>
    <x v="4"/>
    <n v="218270"/>
  </r>
  <r>
    <x v="184"/>
    <x v="4"/>
    <n v="220434"/>
  </r>
  <r>
    <x v="185"/>
    <x v="4"/>
    <n v="222047"/>
  </r>
  <r>
    <x v="186"/>
    <x v="4"/>
    <n v="224554"/>
  </r>
  <r>
    <x v="187"/>
    <x v="4"/>
    <n v="224123"/>
  </r>
  <r>
    <x v="188"/>
    <x v="4"/>
    <n v="224587"/>
  </r>
  <r>
    <x v="189"/>
    <x v="4"/>
    <n v="221298"/>
  </r>
  <r>
    <x v="190"/>
    <x v="4"/>
    <n v="219815"/>
  </r>
  <r>
    <x v="191"/>
    <x v="4"/>
    <n v="218657"/>
  </r>
  <r>
    <x v="192"/>
    <x v="4"/>
    <n v="216680"/>
  </r>
  <r>
    <x v="193"/>
    <x v="4"/>
    <n v="217190"/>
  </r>
  <r>
    <x v="194"/>
    <x v="4"/>
    <n v="215778"/>
  </r>
  <r>
    <x v="195"/>
    <x v="4"/>
    <n v="218178"/>
  </r>
  <r>
    <x v="196"/>
    <x v="4"/>
    <n v="218577"/>
  </r>
  <r>
    <x v="197"/>
    <x v="4"/>
    <n v="219162"/>
  </r>
  <r>
    <x v="198"/>
    <x v="4"/>
    <n v="222005"/>
  </r>
  <r>
    <x v="199"/>
    <x v="4"/>
    <n v="220344"/>
  </r>
  <r>
    <x v="200"/>
    <x v="4"/>
    <n v="221239"/>
  </r>
  <r>
    <x v="201"/>
    <x v="4"/>
    <n v="218309"/>
  </r>
  <r>
    <x v="202"/>
    <x v="4"/>
    <n v="219732"/>
  </r>
  <r>
    <x v="203"/>
    <x v="4"/>
    <n v="219371"/>
  </r>
  <r>
    <x v="204"/>
    <x v="4"/>
    <n v="217660"/>
  </r>
  <r>
    <x v="205"/>
    <x v="4"/>
    <n v="218487"/>
  </r>
  <r>
    <x v="206"/>
    <x v="4"/>
    <n v="219094"/>
  </r>
  <r>
    <x v="207"/>
    <x v="4"/>
    <n v="223223"/>
  </r>
  <r>
    <x v="208"/>
    <x v="4"/>
    <n v="223509"/>
  </r>
  <r>
    <x v="209"/>
    <x v="4"/>
    <n v="224379"/>
  </r>
  <r>
    <x v="210"/>
    <x v="4"/>
    <n v="226770"/>
  </r>
  <r>
    <x v="211"/>
    <x v="4"/>
    <n v="227861"/>
  </r>
  <r>
    <x v="212"/>
    <x v="4"/>
    <n v="228457"/>
  </r>
  <r>
    <x v="213"/>
    <x v="4"/>
    <n v="224927"/>
  </r>
  <r>
    <x v="214"/>
    <x v="4"/>
    <n v="224563"/>
  </r>
  <r>
    <x v="215"/>
    <x v="4"/>
    <n v="225865"/>
  </r>
  <r>
    <x v="216"/>
    <x v="4"/>
    <n v="225210"/>
  </r>
  <r>
    <x v="217"/>
    <x v="4"/>
    <n v="223861"/>
  </r>
  <r>
    <x v="218"/>
    <x v="4"/>
    <n v="225295"/>
  </r>
  <r>
    <x v="219"/>
    <x v="4"/>
    <n v="227862"/>
  </r>
  <r>
    <x v="220"/>
    <x v="4"/>
    <n v="228343"/>
  </r>
  <r>
    <x v="221"/>
    <x v="4"/>
    <n v="230987"/>
  </r>
  <r>
    <x v="222"/>
    <x v="4"/>
    <n v="233752"/>
  </r>
  <r>
    <x v="223"/>
    <x v="4"/>
    <n v="234507"/>
  </r>
  <r>
    <x v="224"/>
    <x v="4"/>
    <n v="235143"/>
  </r>
  <r>
    <x v="225"/>
    <x v="4"/>
    <n v="235311"/>
  </r>
  <r>
    <x v="226"/>
    <x v="4"/>
    <n v="237224"/>
  </r>
  <r>
    <x v="227"/>
    <x v="4"/>
    <n v="238975"/>
  </r>
  <r>
    <x v="228"/>
    <x v="4"/>
    <n v="240961"/>
  </r>
  <r>
    <x v="229"/>
    <x v="4"/>
    <n v="241314"/>
  </r>
  <r>
    <x v="230"/>
    <x v="4"/>
    <n v="243371"/>
  </r>
  <r>
    <x v="231"/>
    <x v="4"/>
    <n v="247105"/>
  </r>
  <r>
    <x v="232"/>
    <x v="4"/>
    <n v="251395"/>
  </r>
  <r>
    <x v="233"/>
    <x v="4"/>
    <n v="253441"/>
  </r>
  <r>
    <x v="234"/>
    <x v="4"/>
    <n v="257701"/>
  </r>
  <r>
    <x v="235"/>
    <x v="4"/>
    <n v="261254"/>
  </r>
  <r>
    <x v="236"/>
    <x v="4"/>
    <n v="263171"/>
  </r>
  <r>
    <x v="237"/>
    <x v="4"/>
    <n v="263518"/>
  </r>
  <r>
    <x v="238"/>
    <x v="4"/>
    <n v="262969"/>
  </r>
  <r>
    <x v="239"/>
    <x v="4"/>
    <n v="264217"/>
  </r>
  <r>
    <x v="240"/>
    <x v="4"/>
    <n v="264848"/>
  </r>
  <r>
    <x v="241"/>
    <x v="4"/>
    <n v="264568"/>
  </r>
  <r>
    <x v="242"/>
    <x v="4"/>
    <n v="265090"/>
  </r>
  <r>
    <x v="243"/>
    <x v="4"/>
    <n v="268550"/>
  </r>
  <r>
    <x v="244"/>
    <x v="4"/>
    <n v="271147"/>
  </r>
  <r>
    <x v="245"/>
    <x v="4"/>
    <n v="275224"/>
  </r>
  <r>
    <x v="246"/>
    <x v="4"/>
    <n v="279875"/>
  </r>
  <r>
    <x v="247"/>
    <x v="4"/>
    <n v="283369"/>
  </r>
  <r>
    <x v="248"/>
    <x v="4"/>
    <n v="284374"/>
  </r>
  <r>
    <x v="249"/>
    <x v="4"/>
    <n v="286452"/>
  </r>
  <r>
    <x v="250"/>
    <x v="4"/>
    <n v="288509"/>
  </r>
  <r>
    <x v="251"/>
    <x v="4"/>
    <n v="291298"/>
  </r>
  <r>
    <x v="252"/>
    <x v="4"/>
    <n v="293678"/>
  </r>
  <r>
    <x v="253"/>
    <x v="4"/>
    <n v="295613"/>
  </r>
  <r>
    <x v="254"/>
    <x v="4"/>
    <n v="300201"/>
  </r>
  <r>
    <x v="255"/>
    <x v="4"/>
    <n v="297712"/>
  </r>
  <r>
    <x v="256"/>
    <x v="4"/>
    <n v="301196"/>
  </r>
  <r>
    <x v="257"/>
    <x v="4"/>
    <n v="305155"/>
  </r>
  <r>
    <x v="258"/>
    <x v="4"/>
    <n v="309127"/>
  </r>
  <r>
    <x v="259"/>
    <x v="4"/>
    <n v="309998"/>
  </r>
  <r>
    <x v="260"/>
    <x v="4"/>
    <n v="307620"/>
  </r>
  <r>
    <x v="261"/>
    <x v="4"/>
    <n v="308295"/>
  </r>
  <r>
    <x v="262"/>
    <x v="4"/>
    <n v="308223"/>
  </r>
  <r>
    <x v="263"/>
    <x v="4"/>
    <n v="309736"/>
  </r>
  <r>
    <x v="264"/>
    <x v="4"/>
    <n v="313737"/>
  </r>
  <r>
    <x v="265"/>
    <x v="4"/>
    <n v="312567"/>
  </r>
  <r>
    <x v="266"/>
    <x v="4"/>
    <n v="314290"/>
  </r>
  <r>
    <x v="267"/>
    <x v="4"/>
    <n v="315334"/>
  </r>
  <r>
    <x v="0"/>
    <x v="5"/>
    <n v="54705"/>
  </r>
  <r>
    <x v="1"/>
    <x v="5"/>
    <n v="54356"/>
  </r>
  <r>
    <x v="2"/>
    <x v="5"/>
    <n v="53583"/>
  </r>
  <r>
    <x v="3"/>
    <x v="5"/>
    <n v="54786"/>
  </r>
  <r>
    <x v="4"/>
    <x v="5"/>
    <n v="54699"/>
  </r>
  <r>
    <x v="5"/>
    <x v="5"/>
    <n v="54420"/>
  </r>
  <r>
    <x v="6"/>
    <x v="5"/>
    <n v="54266"/>
  </r>
  <r>
    <x v="7"/>
    <x v="5"/>
    <n v="54366"/>
  </r>
  <r>
    <x v="8"/>
    <x v="5"/>
    <n v="54244"/>
  </r>
  <r>
    <x v="9"/>
    <x v="5"/>
    <n v="54265"/>
  </r>
  <r>
    <x v="10"/>
    <x v="5"/>
    <n v="53799"/>
  </r>
  <r>
    <x v="11"/>
    <x v="5"/>
    <n v="53081"/>
  </r>
  <r>
    <x v="12"/>
    <x v="5"/>
    <n v="53373"/>
  </r>
  <r>
    <x v="13"/>
    <x v="5"/>
    <n v="53255"/>
  </r>
  <r>
    <x v="14"/>
    <x v="5"/>
    <n v="53608"/>
  </r>
  <r>
    <x v="15"/>
    <x v="5"/>
    <n v="54762"/>
  </r>
  <r>
    <x v="16"/>
    <x v="5"/>
    <n v="54871"/>
  </r>
  <r>
    <x v="17"/>
    <x v="5"/>
    <n v="55076"/>
  </r>
  <r>
    <x v="18"/>
    <x v="5"/>
    <n v="55958"/>
  </r>
  <r>
    <x v="19"/>
    <x v="5"/>
    <n v="56224"/>
  </r>
  <r>
    <x v="20"/>
    <x v="5"/>
    <n v="56444"/>
  </r>
  <r>
    <x v="21"/>
    <x v="5"/>
    <n v="56786"/>
  </r>
  <r>
    <x v="22"/>
    <x v="5"/>
    <n v="57182"/>
  </r>
  <r>
    <x v="23"/>
    <x v="5"/>
    <n v="56951"/>
  </r>
  <r>
    <x v="24"/>
    <x v="5"/>
    <n v="57751"/>
  </r>
  <r>
    <x v="25"/>
    <x v="5"/>
    <n v="57921"/>
  </r>
  <r>
    <x v="26"/>
    <x v="5"/>
    <n v="58623"/>
  </r>
  <r>
    <x v="27"/>
    <x v="5"/>
    <n v="59538"/>
  </r>
  <r>
    <x v="28"/>
    <x v="5"/>
    <n v="59732"/>
  </r>
  <r>
    <x v="29"/>
    <x v="5"/>
    <n v="60592"/>
  </r>
  <r>
    <x v="30"/>
    <x v="5"/>
    <n v="61532"/>
  </r>
  <r>
    <x v="31"/>
    <x v="5"/>
    <n v="62591"/>
  </r>
  <r>
    <x v="32"/>
    <x v="5"/>
    <n v="62991"/>
  </r>
  <r>
    <x v="33"/>
    <x v="5"/>
    <n v="63110"/>
  </r>
  <r>
    <x v="34"/>
    <x v="5"/>
    <n v="64054"/>
  </r>
  <r>
    <x v="35"/>
    <x v="5"/>
    <n v="63445"/>
  </r>
  <r>
    <x v="36"/>
    <x v="5"/>
    <n v="64148"/>
  </r>
  <r>
    <x v="37"/>
    <x v="5"/>
    <n v="63963"/>
  </r>
  <r>
    <x v="38"/>
    <x v="5"/>
    <n v="64870"/>
  </r>
  <r>
    <x v="39"/>
    <x v="5"/>
    <n v="66258"/>
  </r>
  <r>
    <x v="40"/>
    <x v="5"/>
    <n v="67018"/>
  </r>
  <r>
    <x v="41"/>
    <x v="5"/>
    <n v="66736"/>
  </r>
  <r>
    <x v="42"/>
    <x v="5"/>
    <n v="68712"/>
  </r>
  <r>
    <x v="43"/>
    <x v="5"/>
    <n v="68913"/>
  </r>
  <r>
    <x v="44"/>
    <x v="5"/>
    <n v="68213"/>
  </r>
  <r>
    <x v="45"/>
    <x v="5"/>
    <n v="68126"/>
  </r>
  <r>
    <x v="46"/>
    <x v="5"/>
    <n v="68951"/>
  </r>
  <r>
    <x v="47"/>
    <x v="5"/>
    <n v="68368"/>
  </r>
  <r>
    <x v="48"/>
    <x v="5"/>
    <n v="69448"/>
  </r>
  <r>
    <x v="49"/>
    <x v="5"/>
    <n v="69380"/>
  </r>
  <r>
    <x v="50"/>
    <x v="5"/>
    <n v="70924"/>
  </r>
  <r>
    <x v="51"/>
    <x v="5"/>
    <n v="71531"/>
  </r>
  <r>
    <x v="52"/>
    <x v="5"/>
    <n v="72521"/>
  </r>
  <r>
    <x v="53"/>
    <x v="5"/>
    <n v="73632"/>
  </r>
  <r>
    <x v="54"/>
    <x v="5"/>
    <n v="74976"/>
  </r>
  <r>
    <x v="55"/>
    <x v="5"/>
    <n v="75894"/>
  </r>
  <r>
    <x v="56"/>
    <x v="5"/>
    <n v="78103"/>
  </r>
  <r>
    <x v="57"/>
    <x v="5"/>
    <n v="78979"/>
  </r>
  <r>
    <x v="58"/>
    <x v="5"/>
    <n v="79882"/>
  </r>
  <r>
    <x v="59"/>
    <x v="5"/>
    <n v="81210"/>
  </r>
  <r>
    <x v="60"/>
    <x v="5"/>
    <n v="81381"/>
  </r>
  <r>
    <x v="61"/>
    <x v="5"/>
    <n v="82595"/>
  </r>
  <r>
    <x v="62"/>
    <x v="5"/>
    <n v="84214"/>
  </r>
  <r>
    <x v="63"/>
    <x v="5"/>
    <n v="86912"/>
  </r>
  <r>
    <x v="64"/>
    <x v="5"/>
    <n v="88141"/>
  </r>
  <r>
    <x v="65"/>
    <x v="5"/>
    <n v="89406"/>
  </r>
  <r>
    <x v="66"/>
    <x v="5"/>
    <n v="91214"/>
  </r>
  <r>
    <x v="67"/>
    <x v="5"/>
    <n v="92258"/>
  </r>
  <r>
    <x v="68"/>
    <x v="5"/>
    <n v="92647"/>
  </r>
  <r>
    <x v="69"/>
    <x v="5"/>
    <n v="92617"/>
  </r>
  <r>
    <x v="70"/>
    <x v="5"/>
    <n v="92584"/>
  </r>
  <r>
    <x v="71"/>
    <x v="5"/>
    <n v="92016"/>
  </r>
  <r>
    <x v="72"/>
    <x v="5"/>
    <n v="92100"/>
  </r>
  <r>
    <x v="73"/>
    <x v="5"/>
    <n v="92717"/>
  </r>
  <r>
    <x v="74"/>
    <x v="5"/>
    <n v="94674"/>
  </r>
  <r>
    <x v="75"/>
    <x v="5"/>
    <n v="97798"/>
  </r>
  <r>
    <x v="76"/>
    <x v="5"/>
    <n v="98508"/>
  </r>
  <r>
    <x v="77"/>
    <x v="5"/>
    <n v="99762"/>
  </r>
  <r>
    <x v="78"/>
    <x v="5"/>
    <n v="102517"/>
  </r>
  <r>
    <x v="79"/>
    <x v="5"/>
    <n v="104465"/>
  </r>
  <r>
    <x v="80"/>
    <x v="5"/>
    <n v="105619"/>
  </r>
  <r>
    <x v="81"/>
    <x v="5"/>
    <n v="106765"/>
  </r>
  <r>
    <x v="82"/>
    <x v="5"/>
    <n v="107209"/>
  </r>
  <r>
    <x v="83"/>
    <x v="5"/>
    <n v="107601"/>
  </r>
  <r>
    <x v="84"/>
    <x v="5"/>
    <n v="108960"/>
  </r>
  <r>
    <x v="85"/>
    <x v="5"/>
    <n v="109637"/>
  </r>
  <r>
    <x v="86"/>
    <x v="5"/>
    <n v="113298"/>
  </r>
  <r>
    <x v="87"/>
    <x v="5"/>
    <n v="115278"/>
  </r>
  <r>
    <x v="88"/>
    <x v="5"/>
    <n v="118717"/>
  </r>
  <r>
    <x v="89"/>
    <x v="5"/>
    <n v="122468"/>
  </r>
  <r>
    <x v="90"/>
    <x v="5"/>
    <n v="126349"/>
  </r>
  <r>
    <x v="91"/>
    <x v="5"/>
    <n v="129887"/>
  </r>
  <r>
    <x v="92"/>
    <x v="5"/>
    <n v="132198"/>
  </r>
  <r>
    <x v="93"/>
    <x v="5"/>
    <n v="135148"/>
  </r>
  <r>
    <x v="94"/>
    <x v="5"/>
    <n v="137401"/>
  </r>
  <r>
    <x v="95"/>
    <x v="5"/>
    <n v="138960"/>
  </r>
  <r>
    <x v="96"/>
    <x v="5"/>
    <n v="141452"/>
  </r>
  <r>
    <x v="97"/>
    <x v="5"/>
    <n v="140641"/>
  </r>
  <r>
    <x v="98"/>
    <x v="5"/>
    <n v="143651"/>
  </r>
  <r>
    <x v="99"/>
    <x v="5"/>
    <n v="145317"/>
  </r>
  <r>
    <x v="100"/>
    <x v="5"/>
    <n v="147079"/>
  </r>
  <r>
    <x v="101"/>
    <x v="5"/>
    <n v="148955"/>
  </r>
  <r>
    <x v="102"/>
    <x v="5"/>
    <n v="151149"/>
  </r>
  <r>
    <x v="103"/>
    <x v="5"/>
    <n v="151746"/>
  </r>
  <r>
    <x v="104"/>
    <x v="5"/>
    <n v="152814"/>
  </r>
  <r>
    <x v="105"/>
    <x v="5"/>
    <n v="154585"/>
  </r>
  <r>
    <x v="106"/>
    <x v="5"/>
    <n v="154304"/>
  </r>
  <r>
    <x v="107"/>
    <x v="5"/>
    <n v="157032"/>
  </r>
  <r>
    <x v="108"/>
    <x v="5"/>
    <n v="158495"/>
  </r>
  <r>
    <x v="109"/>
    <x v="5"/>
    <n v="158169"/>
  </r>
  <r>
    <x v="110"/>
    <x v="5"/>
    <n v="161520"/>
  </r>
  <r>
    <x v="111"/>
    <x v="5"/>
    <n v="165311"/>
  </r>
  <r>
    <x v="112"/>
    <x v="5"/>
    <n v="168379"/>
  </r>
  <r>
    <x v="113"/>
    <x v="5"/>
    <n v="172331"/>
  </r>
  <r>
    <x v="114"/>
    <x v="5"/>
    <n v="175460"/>
  </r>
  <r>
    <x v="115"/>
    <x v="5"/>
    <n v="176345"/>
  </r>
  <r>
    <x v="116"/>
    <x v="5"/>
    <n v="178524"/>
  </r>
  <r>
    <x v="117"/>
    <x v="5"/>
    <n v="178088"/>
  </r>
  <r>
    <x v="118"/>
    <x v="5"/>
    <n v="179185"/>
  </r>
  <r>
    <x v="119"/>
    <x v="5"/>
    <n v="177553"/>
  </r>
  <r>
    <x v="120"/>
    <x v="5"/>
    <n v="175838"/>
  </r>
  <r>
    <x v="121"/>
    <x v="5"/>
    <n v="176020"/>
  </r>
  <r>
    <x v="122"/>
    <x v="5"/>
    <n v="176376"/>
  </r>
  <r>
    <x v="123"/>
    <x v="5"/>
    <n v="177112"/>
  </r>
  <r>
    <x v="124"/>
    <x v="5"/>
    <n v="177973"/>
  </r>
  <r>
    <x v="125"/>
    <x v="5"/>
    <n v="178555"/>
  </r>
  <r>
    <x v="126"/>
    <x v="5"/>
    <n v="180979"/>
  </r>
  <r>
    <x v="127"/>
    <x v="5"/>
    <n v="180356"/>
  </r>
  <r>
    <x v="128"/>
    <x v="5"/>
    <n v="180846"/>
  </r>
  <r>
    <x v="129"/>
    <x v="5"/>
    <n v="180883"/>
  </r>
  <r>
    <x v="130"/>
    <x v="5"/>
    <n v="180778"/>
  </r>
  <r>
    <x v="131"/>
    <x v="5"/>
    <n v="181798"/>
  </r>
  <r>
    <x v="132"/>
    <x v="5"/>
    <n v="181152"/>
  </r>
  <r>
    <x v="133"/>
    <x v="5"/>
    <n v="180356"/>
  </r>
  <r>
    <x v="134"/>
    <x v="5"/>
    <n v="183672"/>
  </r>
  <r>
    <x v="135"/>
    <x v="5"/>
    <n v="185201"/>
  </r>
  <r>
    <x v="136"/>
    <x v="5"/>
    <n v="187087"/>
  </r>
  <r>
    <x v="137"/>
    <x v="5"/>
    <n v="189380"/>
  </r>
  <r>
    <x v="138"/>
    <x v="5"/>
    <n v="191277"/>
  </r>
  <r>
    <x v="139"/>
    <x v="5"/>
    <n v="193535"/>
  </r>
  <r>
    <x v="140"/>
    <x v="5"/>
    <n v="193878"/>
  </r>
  <r>
    <x v="141"/>
    <x v="5"/>
    <n v="195904"/>
  </r>
  <r>
    <x v="142"/>
    <x v="5"/>
    <n v="197357"/>
  </r>
  <r>
    <x v="143"/>
    <x v="5"/>
    <n v="198583"/>
  </r>
  <r>
    <x v="144"/>
    <x v="5"/>
    <n v="197597"/>
  </r>
  <r>
    <x v="145"/>
    <x v="5"/>
    <n v="198960"/>
  </r>
  <r>
    <x v="146"/>
    <x v="5"/>
    <n v="201839"/>
  </r>
  <r>
    <x v="147"/>
    <x v="5"/>
    <n v="202684"/>
  </r>
  <r>
    <x v="148"/>
    <x v="5"/>
    <n v="205886"/>
  </r>
  <r>
    <x v="149"/>
    <x v="5"/>
    <n v="207413"/>
  </r>
  <r>
    <x v="150"/>
    <x v="5"/>
    <n v="210108"/>
  </r>
  <r>
    <x v="151"/>
    <x v="5"/>
    <n v="211402"/>
  </r>
  <r>
    <x v="152"/>
    <x v="5"/>
    <n v="212666"/>
  </r>
  <r>
    <x v="153"/>
    <x v="5"/>
    <n v="211641"/>
  </r>
  <r>
    <x v="154"/>
    <x v="5"/>
    <n v="211624"/>
  </r>
  <r>
    <x v="155"/>
    <x v="5"/>
    <n v="209153"/>
  </r>
  <r>
    <x v="156"/>
    <x v="5"/>
    <n v="207936"/>
  </r>
  <r>
    <x v="157"/>
    <x v="5"/>
    <n v="203729"/>
  </r>
  <r>
    <x v="158"/>
    <x v="5"/>
    <n v="202208"/>
  </r>
  <r>
    <x v="159"/>
    <x v="5"/>
    <n v="203157"/>
  </r>
  <r>
    <x v="160"/>
    <x v="5"/>
    <n v="203439"/>
  </r>
  <r>
    <x v="161"/>
    <x v="5"/>
    <n v="199568"/>
  </r>
  <r>
    <x v="162"/>
    <x v="5"/>
    <n v="198090"/>
  </r>
  <r>
    <x v="163"/>
    <x v="5"/>
    <n v="194290"/>
  </r>
  <r>
    <x v="164"/>
    <x v="5"/>
    <n v="190686"/>
  </r>
  <r>
    <x v="165"/>
    <x v="5"/>
    <n v="186431"/>
  </r>
  <r>
    <x v="166"/>
    <x v="5"/>
    <n v="179719"/>
  </r>
  <r>
    <x v="167"/>
    <x v="5"/>
    <n v="175280"/>
  </r>
  <r>
    <x v="168"/>
    <x v="5"/>
    <n v="173483"/>
  </r>
  <r>
    <x v="169"/>
    <x v="5"/>
    <n v="173252"/>
  </r>
  <r>
    <x v="170"/>
    <x v="5"/>
    <n v="171666"/>
  </r>
  <r>
    <x v="171"/>
    <x v="5"/>
    <n v="171356"/>
  </r>
  <r>
    <x v="172"/>
    <x v="5"/>
    <n v="174181"/>
  </r>
  <r>
    <x v="173"/>
    <x v="5"/>
    <n v="177983"/>
  </r>
  <r>
    <x v="174"/>
    <x v="5"/>
    <n v="179938"/>
  </r>
  <r>
    <x v="175"/>
    <x v="5"/>
    <n v="181846"/>
  </r>
  <r>
    <x v="176"/>
    <x v="5"/>
    <n v="184484"/>
  </r>
  <r>
    <x v="177"/>
    <x v="5"/>
    <n v="184995"/>
  </r>
  <r>
    <x v="178"/>
    <x v="5"/>
    <n v="185919"/>
  </r>
  <r>
    <x v="179"/>
    <x v="5"/>
    <n v="186816"/>
  </r>
  <r>
    <x v="180"/>
    <x v="5"/>
    <n v="188404"/>
  </r>
  <r>
    <x v="181"/>
    <x v="5"/>
    <n v="189126"/>
  </r>
  <r>
    <x v="182"/>
    <x v="5"/>
    <n v="188491"/>
  </r>
  <r>
    <x v="183"/>
    <x v="5"/>
    <n v="190514"/>
  </r>
  <r>
    <x v="184"/>
    <x v="5"/>
    <n v="192511"/>
  </r>
  <r>
    <x v="185"/>
    <x v="5"/>
    <n v="193285"/>
  </r>
  <r>
    <x v="186"/>
    <x v="5"/>
    <n v="194617"/>
  </r>
  <r>
    <x v="187"/>
    <x v="5"/>
    <n v="196163"/>
  </r>
  <r>
    <x v="188"/>
    <x v="5"/>
    <n v="195803"/>
  </r>
  <r>
    <x v="189"/>
    <x v="5"/>
    <n v="194165"/>
  </r>
  <r>
    <x v="190"/>
    <x v="5"/>
    <n v="191693"/>
  </r>
  <r>
    <x v="191"/>
    <x v="5"/>
    <n v="189735"/>
  </r>
  <r>
    <x v="192"/>
    <x v="5"/>
    <n v="188992"/>
  </r>
  <r>
    <x v="193"/>
    <x v="5"/>
    <n v="187669"/>
  </r>
  <r>
    <x v="194"/>
    <x v="5"/>
    <n v="187586"/>
  </r>
  <r>
    <x v="195"/>
    <x v="5"/>
    <n v="188251"/>
  </r>
  <r>
    <x v="196"/>
    <x v="5"/>
    <n v="187412"/>
  </r>
  <r>
    <x v="197"/>
    <x v="5"/>
    <n v="189494"/>
  </r>
  <r>
    <x v="198"/>
    <x v="5"/>
    <n v="191264"/>
  </r>
  <r>
    <x v="199"/>
    <x v="5"/>
    <n v="191964"/>
  </r>
  <r>
    <x v="200"/>
    <x v="5"/>
    <n v="189499"/>
  </r>
  <r>
    <x v="201"/>
    <x v="5"/>
    <n v="189765"/>
  </r>
  <r>
    <x v="202"/>
    <x v="5"/>
    <n v="188933"/>
  </r>
  <r>
    <x v="203"/>
    <x v="5"/>
    <n v="187426"/>
  </r>
  <r>
    <x v="204"/>
    <x v="5"/>
    <n v="189942"/>
  </r>
  <r>
    <x v="205"/>
    <x v="5"/>
    <n v="189653"/>
  </r>
  <r>
    <x v="206"/>
    <x v="5"/>
    <n v="188079"/>
  </r>
  <r>
    <x v="207"/>
    <x v="5"/>
    <n v="190924"/>
  </r>
  <r>
    <x v="208"/>
    <x v="5"/>
    <n v="190367"/>
  </r>
  <r>
    <x v="209"/>
    <x v="5"/>
    <n v="191813"/>
  </r>
  <r>
    <x v="210"/>
    <x v="5"/>
    <n v="193530"/>
  </r>
  <r>
    <x v="211"/>
    <x v="5"/>
    <n v="192032"/>
  </r>
  <r>
    <x v="212"/>
    <x v="5"/>
    <n v="191674"/>
  </r>
  <r>
    <x v="213"/>
    <x v="5"/>
    <n v="191820"/>
  </r>
  <r>
    <x v="214"/>
    <x v="5"/>
    <n v="191426"/>
  </r>
  <r>
    <x v="215"/>
    <x v="5"/>
    <n v="187901"/>
  </r>
  <r>
    <x v="216"/>
    <x v="5"/>
    <n v="189820"/>
  </r>
  <r>
    <x v="217"/>
    <x v="5"/>
    <n v="189236"/>
  </r>
  <r>
    <x v="218"/>
    <x v="5"/>
    <n v="190494"/>
  </r>
  <r>
    <x v="219"/>
    <x v="5"/>
    <n v="193336"/>
  </r>
  <r>
    <x v="220"/>
    <x v="5"/>
    <n v="192848"/>
  </r>
  <r>
    <x v="221"/>
    <x v="5"/>
    <n v="193267"/>
  </r>
  <r>
    <x v="222"/>
    <x v="5"/>
    <n v="195066"/>
  </r>
  <r>
    <x v="223"/>
    <x v="5"/>
    <n v="196500"/>
  </r>
  <r>
    <x v="224"/>
    <x v="5"/>
    <n v="198055"/>
  </r>
  <r>
    <x v="225"/>
    <x v="5"/>
    <n v="197254"/>
  </r>
  <r>
    <x v="226"/>
    <x v="5"/>
    <n v="197476"/>
  </r>
  <r>
    <x v="227"/>
    <x v="5"/>
    <n v="198613"/>
  </r>
  <r>
    <x v="228"/>
    <x v="5"/>
    <n v="198252"/>
  </r>
  <r>
    <x v="229"/>
    <x v="5"/>
    <n v="198985"/>
  </r>
  <r>
    <x v="230"/>
    <x v="5"/>
    <n v="200618"/>
  </r>
  <r>
    <x v="231"/>
    <x v="5"/>
    <n v="204087"/>
  </r>
  <r>
    <x v="232"/>
    <x v="5"/>
    <n v="204098"/>
  </r>
  <r>
    <x v="233"/>
    <x v="5"/>
    <n v="204781"/>
  </r>
  <r>
    <x v="234"/>
    <x v="5"/>
    <n v="209034"/>
  </r>
  <r>
    <x v="235"/>
    <x v="5"/>
    <n v="211731"/>
  </r>
  <r>
    <x v="236"/>
    <x v="5"/>
    <n v="213432"/>
  </r>
  <r>
    <x v="237"/>
    <x v="5"/>
    <n v="212152"/>
  </r>
  <r>
    <x v="238"/>
    <x v="5"/>
    <n v="210799"/>
  </r>
  <r>
    <x v="239"/>
    <x v="5"/>
    <n v="211576"/>
  </r>
  <r>
    <x v="240"/>
    <x v="5"/>
    <n v="212878"/>
  </r>
  <r>
    <x v="241"/>
    <x v="5"/>
    <n v="210050"/>
  </r>
  <r>
    <x v="242"/>
    <x v="5"/>
    <n v="212109"/>
  </r>
  <r>
    <x v="243"/>
    <x v="5"/>
    <n v="214541"/>
  </r>
  <r>
    <x v="244"/>
    <x v="5"/>
    <n v="215498"/>
  </r>
  <r>
    <x v="245"/>
    <x v="5"/>
    <n v="217582"/>
  </r>
  <r>
    <x v="246"/>
    <x v="5"/>
    <n v="220044"/>
  </r>
  <r>
    <x v="247"/>
    <x v="5"/>
    <n v="223210"/>
  </r>
  <r>
    <x v="248"/>
    <x v="5"/>
    <n v="224435"/>
  </r>
  <r>
    <x v="249"/>
    <x v="5"/>
    <n v="224226"/>
  </r>
  <r>
    <x v="250"/>
    <x v="5"/>
    <n v="226490"/>
  </r>
  <r>
    <x v="251"/>
    <x v="5"/>
    <n v="226855"/>
  </r>
  <r>
    <x v="252"/>
    <x v="5"/>
    <n v="226547"/>
  </r>
  <r>
    <x v="253"/>
    <x v="5"/>
    <n v="227523"/>
  </r>
  <r>
    <x v="254"/>
    <x v="5"/>
    <n v="233607"/>
  </r>
  <r>
    <x v="255"/>
    <x v="5"/>
    <n v="227636"/>
  </r>
  <r>
    <x v="256"/>
    <x v="5"/>
    <n v="231597"/>
  </r>
  <r>
    <x v="257"/>
    <x v="5"/>
    <n v="233693"/>
  </r>
  <r>
    <x v="258"/>
    <x v="5"/>
    <n v="235695"/>
  </r>
  <r>
    <x v="259"/>
    <x v="5"/>
    <n v="236846"/>
  </r>
  <r>
    <x v="260"/>
    <x v="5"/>
    <n v="236954"/>
  </r>
  <r>
    <x v="261"/>
    <x v="5"/>
    <n v="235756"/>
  </r>
  <r>
    <x v="262"/>
    <x v="5"/>
    <n v="237328"/>
  </r>
  <r>
    <x v="263"/>
    <x v="5"/>
    <n v="237021"/>
  </r>
  <r>
    <x v="264"/>
    <x v="5"/>
    <n v="239923"/>
  </r>
  <r>
    <x v="265"/>
    <x v="5"/>
    <n v="241638"/>
  </r>
  <r>
    <x v="266"/>
    <x v="5"/>
    <n v="241508"/>
  </r>
  <r>
    <x v="267"/>
    <x v="5"/>
    <n v="243215"/>
  </r>
</pivotCacheRecords>
</file>

<file path=xl/pivotCache/pivotCacheRecords19.xml><?xml version="1.0" encoding="utf-8"?>
<pivotCacheRecords xmlns="http://schemas.openxmlformats.org/spreadsheetml/2006/main" xmlns:r="http://schemas.openxmlformats.org/officeDocument/2006/relationships" count="240">
  <r>
    <x v="0"/>
    <x v="0"/>
    <n v="3.57"/>
  </r>
  <r>
    <x v="1"/>
    <x v="0"/>
    <n v="3.57"/>
  </r>
  <r>
    <x v="2"/>
    <x v="0"/>
    <n v="3.77"/>
  </r>
  <r>
    <x v="3"/>
    <x v="0"/>
    <n v="3.85"/>
  </r>
  <r>
    <x v="4"/>
    <x v="0"/>
    <n v="4.08"/>
  </r>
  <r>
    <x v="5"/>
    <x v="0"/>
    <n v="4.51"/>
  </r>
  <r>
    <x v="6"/>
    <x v="0"/>
    <n v="5.21"/>
  </r>
  <r>
    <x v="7"/>
    <x v="0"/>
    <n v="6.27"/>
  </r>
  <r>
    <x v="8"/>
    <x v="0"/>
    <n v="6.82"/>
  </r>
  <r>
    <x v="9"/>
    <x v="0"/>
    <n v="7.17"/>
  </r>
  <r>
    <x v="10"/>
    <x v="0"/>
    <n v="7.21"/>
  </r>
  <r>
    <x v="11"/>
    <x v="0"/>
    <n v="6.91"/>
  </r>
  <r>
    <x v="12"/>
    <x v="0"/>
    <n v="6.48"/>
  </r>
  <r>
    <x v="13"/>
    <x v="0"/>
    <n v="6.86"/>
  </r>
  <r>
    <x v="14"/>
    <x v="0"/>
    <n v="6.72"/>
  </r>
  <r>
    <x v="15"/>
    <x v="0"/>
    <n v="6.58"/>
  </r>
  <r>
    <x v="16"/>
    <x v="0"/>
    <n v="6.57"/>
  </r>
  <r>
    <x v="17"/>
    <x v="0"/>
    <n v="6.91"/>
  </r>
  <r>
    <x v="18"/>
    <x v="0"/>
    <n v="7.11"/>
  </r>
  <r>
    <x v="19"/>
    <x v="0"/>
    <n v="7.16"/>
  </r>
  <r>
    <x v="0"/>
    <x v="1"/>
    <n v="3.98"/>
  </r>
  <r>
    <x v="1"/>
    <x v="1"/>
    <n v="4.04"/>
  </r>
  <r>
    <x v="2"/>
    <x v="1"/>
    <n v="4.3499999999999996"/>
  </r>
  <r>
    <x v="3"/>
    <x v="1"/>
    <n v="4.66"/>
  </r>
  <r>
    <x v="4"/>
    <x v="1"/>
    <n v="5.16"/>
  </r>
  <r>
    <x v="5"/>
    <x v="1"/>
    <n v="5.91"/>
  </r>
  <r>
    <x v="6"/>
    <x v="1"/>
    <n v="7.16"/>
  </r>
  <r>
    <x v="7"/>
    <x v="1"/>
    <n v="8.06"/>
  </r>
  <r>
    <x v="8"/>
    <x v="1"/>
    <n v="8.34"/>
  </r>
  <r>
    <x v="9"/>
    <x v="1"/>
    <n v="8.57"/>
  </r>
  <r>
    <x v="10"/>
    <x v="1"/>
    <n v="8.94"/>
  </r>
  <r>
    <x v="11"/>
    <x v="1"/>
    <n v="8.73"/>
  </r>
  <r>
    <x v="12"/>
    <x v="1"/>
    <n v="7.71"/>
  </r>
  <r>
    <x v="13"/>
    <x v="1"/>
    <n v="8.2100000000000009"/>
  </r>
  <r>
    <x v="14"/>
    <x v="1"/>
    <n v="7.95"/>
  </r>
  <r>
    <x v="15"/>
    <x v="1"/>
    <n v="7.83"/>
  </r>
  <r>
    <x v="16"/>
    <x v="1"/>
    <n v="7.84"/>
  </r>
  <r>
    <x v="17"/>
    <x v="1"/>
    <n v="8.1199999999999992"/>
  </r>
  <r>
    <x v="18"/>
    <x v="1"/>
    <n v="8.41"/>
  </r>
  <r>
    <x v="19"/>
    <x v="1"/>
    <n v="8.57"/>
  </r>
  <r>
    <x v="0"/>
    <x v="2"/>
    <n v="4.4400000000000004"/>
  </r>
  <r>
    <x v="1"/>
    <x v="2"/>
    <n v="4.5"/>
  </r>
  <r>
    <x v="2"/>
    <x v="2"/>
    <n v="5.0599999999999996"/>
  </r>
  <r>
    <x v="3"/>
    <x v="2"/>
    <n v="5.04"/>
  </r>
  <r>
    <x v="4"/>
    <x v="2"/>
    <n v="5.89"/>
  </r>
  <r>
    <x v="5"/>
    <x v="2"/>
    <n v="6.98"/>
  </r>
  <r>
    <x v="6"/>
    <x v="2"/>
    <n v="8.74"/>
  </r>
  <r>
    <x v="7"/>
    <x v="2"/>
    <n v="9.9499999999999993"/>
  </r>
  <r>
    <x v="8"/>
    <x v="2"/>
    <n v="9.48"/>
  </r>
  <r>
    <x v="9"/>
    <x v="2"/>
    <n v="9.74"/>
  </r>
  <r>
    <x v="10"/>
    <x v="2"/>
    <n v="8.7799999999999994"/>
  </r>
  <r>
    <x v="11"/>
    <x v="2"/>
    <n v="8.9700000000000006"/>
  </r>
  <r>
    <x v="12"/>
    <x v="2"/>
    <n v="8.4600000000000009"/>
  </r>
  <r>
    <x v="13"/>
    <x v="2"/>
    <n v="8.7100000000000009"/>
  </r>
  <r>
    <x v="14"/>
    <x v="2"/>
    <n v="8.2799999999999994"/>
  </r>
  <r>
    <x v="15"/>
    <x v="2"/>
    <n v="7.99"/>
  </r>
  <r>
    <x v="16"/>
    <x v="2"/>
    <n v="7.71"/>
  </r>
  <r>
    <x v="17"/>
    <x v="2"/>
    <n v="8.52"/>
  </r>
  <r>
    <x v="18"/>
    <x v="2"/>
    <n v="8.41"/>
  </r>
  <r>
    <x v="19"/>
    <x v="2"/>
    <n v="8.01"/>
  </r>
  <r>
    <x v="0"/>
    <x v="3"/>
    <n v="4.5999999999999996"/>
  </r>
  <r>
    <x v="1"/>
    <x v="3"/>
    <n v="4.82"/>
  </r>
  <r>
    <x v="2"/>
    <x v="3"/>
    <n v="5.15"/>
  </r>
  <r>
    <x v="3"/>
    <x v="3"/>
    <n v="5.61"/>
  </r>
  <r>
    <x v="4"/>
    <x v="3"/>
    <n v="6.55"/>
  </r>
  <r>
    <x v="5"/>
    <x v="3"/>
    <n v="7.25"/>
  </r>
  <r>
    <x v="6"/>
    <x v="3"/>
    <n v="8.8699999999999992"/>
  </r>
  <r>
    <x v="7"/>
    <x v="3"/>
    <n v="9.9700000000000006"/>
  </r>
  <r>
    <x v="8"/>
    <x v="3"/>
    <n v="9.66"/>
  </r>
  <r>
    <x v="9"/>
    <x v="3"/>
    <n v="10.06"/>
  </r>
  <r>
    <x v="10"/>
    <x v="3"/>
    <n v="10.039999999999999"/>
  </r>
  <r>
    <x v="11"/>
    <x v="3"/>
    <n v="9.6999999999999993"/>
  </r>
  <r>
    <x v="12"/>
    <x v="3"/>
    <n v="8.51"/>
  </r>
  <r>
    <x v="13"/>
    <x v="3"/>
    <n v="9.36"/>
  </r>
  <r>
    <x v="14"/>
    <x v="3"/>
    <n v="8.68"/>
  </r>
  <r>
    <x v="15"/>
    <x v="3"/>
    <n v="9.0299999999999994"/>
  </r>
  <r>
    <x v="16"/>
    <x v="3"/>
    <n v="9.19"/>
  </r>
  <r>
    <x v="17"/>
    <x v="3"/>
    <n v="9.5500000000000007"/>
  </r>
  <r>
    <x v="18"/>
    <x v="3"/>
    <n v="9.7799999999999994"/>
  </r>
  <r>
    <x v="19"/>
    <x v="3"/>
    <n v="10.17"/>
  </r>
  <r>
    <x v="0"/>
    <x v="4"/>
    <n v="4.97"/>
  </r>
  <r>
    <x v="1"/>
    <x v="4"/>
    <n v="4.96"/>
  </r>
  <r>
    <x v="2"/>
    <x v="4"/>
    <n v="5.45"/>
  </r>
  <r>
    <x v="3"/>
    <x v="4"/>
    <n v="5.87"/>
  </r>
  <r>
    <x v="4"/>
    <x v="4"/>
    <n v="6.49"/>
  </r>
  <r>
    <x v="5"/>
    <x v="4"/>
    <n v="7.27"/>
  </r>
  <r>
    <x v="6"/>
    <x v="4"/>
    <n v="8.85"/>
  </r>
  <r>
    <x v="7"/>
    <x v="4"/>
    <n v="9.6999999999999993"/>
  </r>
  <r>
    <x v="8"/>
    <x v="4"/>
    <n v="10.1"/>
  </r>
  <r>
    <x v="9"/>
    <x v="4"/>
    <n v="10.47"/>
  </r>
  <r>
    <x v="10"/>
    <x v="4"/>
    <n v="10.99"/>
  </r>
  <r>
    <x v="11"/>
    <x v="4"/>
    <n v="11.19"/>
  </r>
  <r>
    <x v="12"/>
    <x v="4"/>
    <n v="9.25"/>
  </r>
  <r>
    <x v="13"/>
    <x v="4"/>
    <n v="10.210000000000001"/>
  </r>
  <r>
    <x v="14"/>
    <x v="4"/>
    <n v="9.65"/>
  </r>
  <r>
    <x v="15"/>
    <x v="4"/>
    <n v="9.5299999999999994"/>
  </r>
  <r>
    <x v="16"/>
    <x v="4"/>
    <n v="9.74"/>
  </r>
  <r>
    <x v="17"/>
    <x v="4"/>
    <n v="9.69"/>
  </r>
  <r>
    <x v="18"/>
    <x v="4"/>
    <n v="10"/>
  </r>
  <r>
    <x v="19"/>
    <x v="4"/>
    <n v="10.26"/>
  </r>
  <r>
    <x v="0"/>
    <x v="5"/>
    <n v="4.24"/>
  </r>
  <r>
    <x v="1"/>
    <x v="5"/>
    <n v="4.42"/>
  </r>
  <r>
    <x v="2"/>
    <x v="5"/>
    <n v="4.67"/>
  </r>
  <r>
    <x v="3"/>
    <x v="5"/>
    <n v="5.0599999999999996"/>
  </r>
  <r>
    <x v="4"/>
    <x v="5"/>
    <n v="5.58"/>
  </r>
  <r>
    <x v="5"/>
    <x v="5"/>
    <n v="6.4"/>
  </r>
  <r>
    <x v="6"/>
    <x v="5"/>
    <n v="7.51"/>
  </r>
  <r>
    <x v="7"/>
    <x v="5"/>
    <n v="8.1199999999999992"/>
  </r>
  <r>
    <x v="8"/>
    <x v="5"/>
    <n v="8.4499999999999993"/>
  </r>
  <r>
    <x v="9"/>
    <x v="5"/>
    <n v="8.69"/>
  </r>
  <r>
    <x v="10"/>
    <x v="5"/>
    <n v="8.92"/>
  </r>
  <r>
    <x v="11"/>
    <x v="5"/>
    <n v="8.7100000000000009"/>
  </r>
  <r>
    <x v="12"/>
    <x v="5"/>
    <n v="7.73"/>
  </r>
  <r>
    <x v="13"/>
    <x v="5"/>
    <n v="8.4499999999999993"/>
  </r>
  <r>
    <x v="14"/>
    <x v="5"/>
    <n v="8.39"/>
  </r>
  <r>
    <x v="15"/>
    <x v="5"/>
    <n v="8.25"/>
  </r>
  <r>
    <x v="16"/>
    <x v="5"/>
    <n v="8.49"/>
  </r>
  <r>
    <x v="17"/>
    <x v="5"/>
    <n v="8.9"/>
  </r>
  <r>
    <x v="18"/>
    <x v="5"/>
    <n v="9.34"/>
  </r>
  <r>
    <x v="19"/>
    <x v="5"/>
    <n v="9.99"/>
  </r>
  <r>
    <x v="0"/>
    <x v="6"/>
    <n v="5.33"/>
  </r>
  <r>
    <x v="1"/>
    <x v="6"/>
    <n v="5.16"/>
  </r>
  <r>
    <x v="2"/>
    <x v="6"/>
    <n v="5.58"/>
  </r>
  <r>
    <x v="3"/>
    <x v="6"/>
    <n v="6.85"/>
  </r>
  <r>
    <x v="4"/>
    <x v="6"/>
    <n v="7.68"/>
  </r>
  <r>
    <x v="5"/>
    <x v="6"/>
    <n v="9.0299999999999994"/>
  </r>
  <r>
    <x v="6"/>
    <x v="6"/>
    <n v="9.4"/>
  </r>
  <r>
    <x v="7"/>
    <x v="6"/>
    <n v="10.32"/>
  </r>
  <r>
    <x v="8"/>
    <x v="6"/>
    <n v="10.46"/>
  </r>
  <r>
    <x v="9"/>
    <x v="6"/>
    <n v="11.51"/>
  </r>
  <r>
    <x v="10"/>
    <x v="6"/>
    <n v="13.23"/>
  </r>
  <r>
    <x v="11"/>
    <x v="6"/>
    <n v="12.82"/>
  </r>
  <r>
    <x v="12"/>
    <x v="6"/>
    <n v="10.17"/>
  </r>
  <r>
    <x v="13"/>
    <x v="6"/>
    <n v="11.67"/>
  </r>
  <r>
    <x v="14"/>
    <x v="6"/>
    <n v="9.81"/>
  </r>
  <r>
    <x v="15"/>
    <x v="6"/>
    <n v="10.89"/>
  </r>
  <r>
    <x v="16"/>
    <x v="6"/>
    <n v="10.75"/>
  </r>
  <r>
    <x v="17"/>
    <x v="6"/>
    <n v="10.91"/>
  </r>
  <r>
    <x v="18"/>
    <x v="6"/>
    <n v="12.65"/>
  </r>
  <r>
    <x v="19"/>
    <x v="6"/>
    <n v="11.9"/>
  </r>
  <r>
    <x v="0"/>
    <x v="7"/>
    <n v="5.55"/>
  </r>
  <r>
    <x v="1"/>
    <x v="7"/>
    <n v="6.94"/>
  </r>
  <r>
    <x v="2"/>
    <x v="7"/>
    <n v="6.99"/>
  </r>
  <r>
    <x v="3"/>
    <x v="7"/>
    <n v="7.38"/>
  </r>
  <r>
    <x v="4"/>
    <x v="7"/>
    <n v="8.64"/>
  </r>
  <r>
    <x v="5"/>
    <x v="7"/>
    <n v="9.2100000000000009"/>
  </r>
  <r>
    <x v="6"/>
    <x v="7"/>
    <n v="10.28"/>
  </r>
  <r>
    <x v="7"/>
    <x v="7"/>
    <n v="10.83"/>
  </r>
  <r>
    <x v="8"/>
    <x v="7"/>
    <n v="12.11"/>
  </r>
  <r>
    <x v="9"/>
    <x v="7"/>
    <n v="11.84"/>
  </r>
  <r>
    <x v="10"/>
    <x v="7"/>
    <n v="13"/>
  </r>
  <r>
    <x v="11"/>
    <x v="7"/>
    <n v="12.58"/>
  </r>
  <r>
    <x v="12"/>
    <x v="7"/>
    <n v="10.61"/>
  </r>
  <r>
    <x v="13"/>
    <x v="7"/>
    <n v="11.79"/>
  </r>
  <r>
    <x v="14"/>
    <x v="7"/>
    <n v="11.82"/>
  </r>
  <r>
    <x v="15"/>
    <x v="7"/>
    <n v="11.39"/>
  </r>
  <r>
    <x v="16"/>
    <x v="7"/>
    <n v="11.63"/>
  </r>
  <r>
    <x v="17"/>
    <x v="7"/>
    <n v="11.78"/>
  </r>
  <r>
    <x v="18"/>
    <x v="7"/>
    <n v="12.39"/>
  </r>
  <r>
    <x v="19"/>
    <x v="7"/>
    <n v="13.46"/>
  </r>
  <r>
    <x v="0"/>
    <x v="8"/>
    <n v="5.27"/>
  </r>
  <r>
    <x v="1"/>
    <x v="8"/>
    <n v="4.8600000000000003"/>
  </r>
  <r>
    <x v="2"/>
    <x v="8"/>
    <n v="5.31"/>
  </r>
  <r>
    <x v="3"/>
    <x v="8"/>
    <n v="5.85"/>
  </r>
  <r>
    <x v="4"/>
    <x v="8"/>
    <n v="6.02"/>
  </r>
  <r>
    <x v="5"/>
    <x v="8"/>
    <n v="6.98"/>
  </r>
  <r>
    <x v="6"/>
    <x v="8"/>
    <n v="9.0500000000000007"/>
  </r>
  <r>
    <x v="7"/>
    <x v="8"/>
    <n v="10.37"/>
  </r>
  <r>
    <x v="8"/>
    <x v="8"/>
    <n v="9.33"/>
  </r>
  <r>
    <x v="9"/>
    <x v="8"/>
    <n v="9.75"/>
  </r>
  <r>
    <x v="10"/>
    <x v="8"/>
    <n v="9.67"/>
  </r>
  <r>
    <x v="11"/>
    <x v="8"/>
    <n v="11.76"/>
  </r>
  <r>
    <x v="12"/>
    <x v="8"/>
    <n v="8.92"/>
  </r>
  <r>
    <x v="13"/>
    <x v="8"/>
    <n v="9.64"/>
  </r>
  <r>
    <x v="14"/>
    <x v="8"/>
    <n v="9.76"/>
  </r>
  <r>
    <x v="15"/>
    <x v="8"/>
    <n v="10.11"/>
  </r>
  <r>
    <x v="16"/>
    <x v="8"/>
    <n v="9"/>
  </r>
  <r>
    <x v="17"/>
    <x v="8"/>
    <n v="9.17"/>
  </r>
  <r>
    <x v="18"/>
    <x v="8"/>
    <n v="9.4700000000000006"/>
  </r>
  <r>
    <x v="19"/>
    <x v="8"/>
    <n v="9.51"/>
  </r>
  <r>
    <x v="0"/>
    <x v="9"/>
    <n v="5.25"/>
  </r>
  <r>
    <x v="1"/>
    <x v="9"/>
    <n v="4.55"/>
  </r>
  <r>
    <x v="2"/>
    <x v="9"/>
    <n v="5.21"/>
  </r>
  <r>
    <x v="3"/>
    <x v="9"/>
    <m/>
  </r>
  <r>
    <x v="4"/>
    <x v="9"/>
    <n v="8.14"/>
  </r>
  <r>
    <x v="5"/>
    <x v="9"/>
    <n v="7.14"/>
  </r>
  <r>
    <x v="6"/>
    <x v="9"/>
    <n v="7.83"/>
  </r>
  <r>
    <x v="7"/>
    <x v="9"/>
    <n v="10.98"/>
  </r>
  <r>
    <x v="8"/>
    <x v="9"/>
    <n v="10.33"/>
  </r>
  <r>
    <x v="9"/>
    <x v="9"/>
    <n v="11.15"/>
  </r>
  <r>
    <x v="10"/>
    <x v="9"/>
    <n v="9.8800000000000008"/>
  </r>
  <r>
    <x v="11"/>
    <x v="9"/>
    <n v="8.86"/>
  </r>
  <r>
    <x v="12"/>
    <x v="9"/>
    <n v="8.3800000000000008"/>
  </r>
  <r>
    <x v="13"/>
    <x v="9"/>
    <n v="9.7200000000000006"/>
  </r>
  <r>
    <x v="14"/>
    <x v="9"/>
    <n v="9.7200000000000006"/>
  </r>
  <r>
    <x v="15"/>
    <x v="9"/>
    <n v="10.08"/>
  </r>
  <r>
    <x v="16"/>
    <x v="9"/>
    <n v="10.119999999999999"/>
  </r>
  <r>
    <x v="17"/>
    <x v="9"/>
    <n v="11.22"/>
  </r>
  <r>
    <x v="18"/>
    <x v="9"/>
    <n v="10.52"/>
  </r>
  <r>
    <x v="19"/>
    <x v="9"/>
    <n v="11.54"/>
  </r>
  <r>
    <x v="0"/>
    <x v="10"/>
    <n v="4.75"/>
  </r>
  <r>
    <x v="1"/>
    <x v="10"/>
    <n v="5.6"/>
  </r>
  <r>
    <x v="2"/>
    <x v="10"/>
    <n v="5.28"/>
  </r>
  <r>
    <x v="3"/>
    <x v="10"/>
    <n v="5.91"/>
  </r>
  <r>
    <x v="4"/>
    <x v="10"/>
    <n v="6.6"/>
  </r>
  <r>
    <x v="5"/>
    <x v="10"/>
    <n v="7.32"/>
  </r>
  <r>
    <x v="6"/>
    <x v="10"/>
    <n v="8.91"/>
  </r>
  <r>
    <x v="7"/>
    <x v="10"/>
    <n v="9.91"/>
  </r>
  <r>
    <x v="8"/>
    <x v="10"/>
    <n v="10.51"/>
  </r>
  <r>
    <x v="9"/>
    <x v="10"/>
    <n v="10.029999999999999"/>
  </r>
  <r>
    <x v="10"/>
    <x v="10"/>
    <n v="11.14"/>
  </r>
  <r>
    <x v="11"/>
    <x v="10"/>
    <n v="10.24"/>
  </r>
  <r>
    <x v="12"/>
    <x v="10"/>
    <n v="9.15"/>
  </r>
  <r>
    <x v="13"/>
    <x v="10"/>
    <n v="10.3"/>
  </r>
  <r>
    <x v="14"/>
    <x v="10"/>
    <n v="9.1199999999999992"/>
  </r>
  <r>
    <x v="15"/>
    <x v="10"/>
    <n v="9.5399999999999991"/>
  </r>
  <r>
    <x v="16"/>
    <x v="10"/>
    <n v="9.77"/>
  </r>
  <r>
    <x v="17"/>
    <x v="10"/>
    <n v="9.82"/>
  </r>
  <r>
    <x v="18"/>
    <x v="10"/>
    <n v="9.5299999999999994"/>
  </r>
  <r>
    <x v="19"/>
    <x v="10"/>
    <n v="10.6"/>
  </r>
  <r>
    <x v="0"/>
    <x v="11"/>
    <n v="4.4000000000000004"/>
  </r>
  <r>
    <x v="1"/>
    <x v="11"/>
    <n v="3.92"/>
  </r>
  <r>
    <x v="2"/>
    <x v="11"/>
    <n v="4.62"/>
  </r>
  <r>
    <x v="3"/>
    <x v="11"/>
    <n v="4.6900000000000004"/>
  </r>
  <r>
    <x v="4"/>
    <x v="11"/>
    <n v="5.25"/>
  </r>
  <r>
    <x v="5"/>
    <x v="11"/>
    <n v="5.81"/>
  </r>
  <r>
    <x v="6"/>
    <x v="11"/>
    <n v="8.16"/>
  </r>
  <r>
    <x v="7"/>
    <x v="11"/>
    <n v="9.65"/>
  </r>
  <r>
    <x v="8"/>
    <x v="11"/>
    <n v="9.91"/>
  </r>
  <r>
    <x v="9"/>
    <x v="11"/>
    <n v="9.7899999999999991"/>
  </r>
  <r>
    <x v="10"/>
    <x v="11"/>
    <n v="10.41"/>
  </r>
  <r>
    <x v="11"/>
    <x v="11"/>
    <n v="11.19"/>
  </r>
  <r>
    <x v="12"/>
    <x v="11"/>
    <n v="8.26"/>
  </r>
  <r>
    <x v="13"/>
    <x v="11"/>
    <n v="8.99"/>
  </r>
  <r>
    <x v="14"/>
    <x v="11"/>
    <n v="8.26"/>
  </r>
  <r>
    <x v="15"/>
    <x v="11"/>
    <n v="7.5"/>
  </r>
  <r>
    <x v="16"/>
    <x v="11"/>
    <n v="8.43"/>
  </r>
  <r>
    <x v="17"/>
    <x v="11"/>
    <n v="7.49"/>
  </r>
  <r>
    <x v="18"/>
    <x v="11"/>
    <n v="8.6300000000000008"/>
  </r>
  <r>
    <x v="19"/>
    <x v="11"/>
    <n v="9.0399999999999991"/>
  </r>
</pivotCacheRecords>
</file>

<file path=xl/pivotCache/pivotCacheRecords2.xml><?xml version="1.0" encoding="utf-8"?>
<pivotCacheRecords xmlns="http://schemas.openxmlformats.org/spreadsheetml/2006/main" xmlns:r="http://schemas.openxmlformats.org/officeDocument/2006/relationships" count="4">
  <r>
    <x v="0"/>
    <x v="0"/>
    <n v="0.127"/>
  </r>
  <r>
    <x v="1"/>
    <x v="0"/>
    <n v="0.09"/>
  </r>
  <r>
    <x v="2"/>
    <x v="0"/>
    <n v="8.2000000000000003E-2"/>
  </r>
  <r>
    <x v="3"/>
    <x v="0"/>
    <n v="0.05"/>
  </r>
</pivotCacheRecords>
</file>

<file path=xl/pivotCache/pivotCacheRecords20.xml><?xml version="1.0" encoding="utf-8"?>
<pivotCacheRecords xmlns="http://schemas.openxmlformats.org/spreadsheetml/2006/main" xmlns:r="http://schemas.openxmlformats.org/officeDocument/2006/relationships" count="60">
  <r>
    <x v="0"/>
    <x v="0"/>
    <n v="2.5063524252714346"/>
  </r>
  <r>
    <x v="1"/>
    <x v="0"/>
    <n v="2.4851278893129862"/>
  </r>
  <r>
    <x v="2"/>
    <x v="0"/>
    <n v="2.38800665370881"/>
  </r>
  <r>
    <x v="3"/>
    <x v="0"/>
    <n v="2.3752180562462919"/>
  </r>
  <r>
    <x v="4"/>
    <x v="0"/>
    <n v="2.1316105775725953"/>
  </r>
  <r>
    <x v="5"/>
    <x v="0"/>
    <n v="2.2690569316983709"/>
  </r>
  <r>
    <x v="6"/>
    <x v="0"/>
    <n v="1.9630456009698265"/>
  </r>
  <r>
    <x v="7"/>
    <x v="0"/>
    <n v="2.0987383080486248"/>
  </r>
  <r>
    <x v="8"/>
    <x v="0"/>
    <n v="2.0352398972379362"/>
  </r>
  <r>
    <x v="9"/>
    <x v="0"/>
    <n v="1.7"/>
  </r>
  <r>
    <x v="0"/>
    <x v="1"/>
    <n v="2.461946562414929"/>
  </r>
  <r>
    <x v="1"/>
    <x v="1"/>
    <n v="2.4575826248471051"/>
  </r>
  <r>
    <x v="2"/>
    <x v="1"/>
    <n v="2.3474810895250533"/>
  </r>
  <r>
    <x v="3"/>
    <x v="1"/>
    <n v="2.3364418840148402"/>
  </r>
  <r>
    <x v="4"/>
    <x v="1"/>
    <n v="2.1168085516970514"/>
  </r>
  <r>
    <x v="5"/>
    <x v="1"/>
    <n v="2.2999999999999998"/>
  </r>
  <r>
    <x v="6"/>
    <x v="1"/>
    <n v="1.943530133598411"/>
  </r>
  <r>
    <x v="7"/>
    <x v="1"/>
    <n v="2.0863616433683814"/>
  </r>
  <r>
    <x v="8"/>
    <x v="1"/>
    <n v="2.0115351824878838"/>
  </r>
  <r>
    <x v="9"/>
    <x v="1"/>
    <n v="1.7"/>
  </r>
  <r>
    <x v="0"/>
    <x v="2"/>
    <n v="2.5111725583707725"/>
  </r>
  <r>
    <x v="1"/>
    <x v="2"/>
    <n v="2.4774260790881062"/>
  </r>
  <r>
    <x v="2"/>
    <x v="2"/>
    <n v="2.3339445354753074"/>
  </r>
  <r>
    <x v="3"/>
    <x v="2"/>
    <n v="2.3593479166850155"/>
  </r>
  <r>
    <x v="4"/>
    <x v="2"/>
    <n v="2.0935287048345268"/>
  </r>
  <r>
    <x v="5"/>
    <x v="2"/>
    <n v="2.2173042959535993"/>
  </r>
  <r>
    <x v="6"/>
    <x v="2"/>
    <n v="1.9126569496821668"/>
  </r>
  <r>
    <x v="7"/>
    <x v="2"/>
    <n v="2.0726421504236576"/>
  </r>
  <r>
    <x v="8"/>
    <x v="2"/>
    <n v="2.0103638717048429"/>
  </r>
  <r>
    <x v="9"/>
    <x v="2"/>
    <n v="1.7"/>
  </r>
  <r>
    <x v="0"/>
    <x v="3"/>
    <n v="2.5990871580109629"/>
  </r>
  <r>
    <x v="1"/>
    <x v="3"/>
    <n v="2.5967111629930821"/>
  </r>
  <r>
    <x v="2"/>
    <x v="3"/>
    <n v="2.5"/>
  </r>
  <r>
    <x v="3"/>
    <x v="3"/>
    <n v="2.4720343113728065"/>
  </r>
  <r>
    <x v="4"/>
    <x v="3"/>
    <n v="2.2999999999999998"/>
  </r>
  <r>
    <x v="5"/>
    <x v="3"/>
    <n v="2.4110901710102821"/>
  </r>
  <r>
    <x v="6"/>
    <x v="3"/>
    <n v="2.0690203239779978"/>
  </r>
  <r>
    <x v="7"/>
    <x v="3"/>
    <n v="2.2342910888597904"/>
  </r>
  <r>
    <x v="8"/>
    <x v="3"/>
    <n v="2.2000000000000002"/>
  </r>
  <r>
    <x v="9"/>
    <x v="3"/>
    <n v="1.8"/>
  </r>
  <r>
    <x v="0"/>
    <x v="4"/>
    <n v="2.518768101275481"/>
  </r>
  <r>
    <x v="1"/>
    <x v="4"/>
    <n v="2.4671838413200073"/>
  </r>
  <r>
    <x v="2"/>
    <x v="4"/>
    <n v="2.3207726678804375"/>
  </r>
  <r>
    <x v="3"/>
    <x v="4"/>
    <n v="2.3241107872174669"/>
  </r>
  <r>
    <x v="4"/>
    <x v="4"/>
    <n v="2.0520996825813929"/>
  </r>
  <r>
    <x v="5"/>
    <x v="4"/>
    <n v="2.1327708248954571"/>
  </r>
  <r>
    <x v="6"/>
    <x v="4"/>
    <n v="1.8104681790499446"/>
  </r>
  <r>
    <x v="7"/>
    <x v="4"/>
    <n v="1.9434741281136503"/>
  </r>
  <r>
    <x v="8"/>
    <x v="4"/>
    <n v="1.8"/>
  </r>
  <r>
    <x v="9"/>
    <x v="4"/>
    <n v="1.5"/>
  </r>
  <r>
    <x v="0"/>
    <x v="5"/>
    <n v="2.5360324520894628"/>
  </r>
  <r>
    <x v="1"/>
    <x v="5"/>
    <n v="2.5228052743015321"/>
  </r>
  <r>
    <x v="2"/>
    <x v="5"/>
    <n v="2.4277730201924523"/>
  </r>
  <r>
    <x v="3"/>
    <x v="5"/>
    <n v="2.4244636542033446"/>
  </r>
  <r>
    <x v="4"/>
    <x v="5"/>
    <n v="2.1797301085290948"/>
  </r>
  <r>
    <x v="5"/>
    <x v="5"/>
    <n v="2.320700227617627"/>
  </r>
  <r>
    <x v="6"/>
    <x v="5"/>
    <n v="2.0087994415917638"/>
  </r>
  <r>
    <x v="7"/>
    <x v="5"/>
    <n v="2.1564317659555177"/>
  </r>
  <r>
    <x v="8"/>
    <x v="5"/>
    <n v="2.0872567431655766"/>
  </r>
  <r>
    <x v="9"/>
    <x v="5"/>
    <n v="1.7"/>
  </r>
</pivotCacheRecords>
</file>

<file path=xl/pivotCache/pivotCacheRecords21.xml><?xml version="1.0" encoding="utf-8"?>
<pivotCacheRecords xmlns="http://schemas.openxmlformats.org/spreadsheetml/2006/main" xmlns:r="http://schemas.openxmlformats.org/officeDocument/2006/relationships" count="60">
  <r>
    <x v="0"/>
    <x v="0"/>
    <n v="2.6"/>
  </r>
  <r>
    <x v="1"/>
    <x v="0"/>
    <n v="2.5"/>
  </r>
  <r>
    <x v="2"/>
    <x v="0"/>
    <n v="2.5"/>
  </r>
  <r>
    <x v="3"/>
    <x v="0"/>
    <n v="2.4"/>
  </r>
  <r>
    <x v="4"/>
    <x v="0"/>
    <n v="2.2999999999999998"/>
  </r>
  <r>
    <x v="5"/>
    <x v="0"/>
    <n v="2.2000000000000002"/>
  </r>
  <r>
    <x v="6"/>
    <x v="0"/>
    <n v="2.2000000000000002"/>
  </r>
  <r>
    <x v="7"/>
    <x v="0"/>
    <n v="2.1"/>
  </r>
  <r>
    <x v="8"/>
    <x v="0"/>
    <n v="2.1"/>
  </r>
  <r>
    <x v="9"/>
    <x v="0"/>
    <n v="2.1"/>
  </r>
  <r>
    <x v="0"/>
    <x v="1"/>
    <n v="1.3"/>
  </r>
  <r>
    <x v="1"/>
    <x v="1"/>
    <n v="1.2"/>
  </r>
  <r>
    <x v="2"/>
    <x v="1"/>
    <n v="1.2"/>
  </r>
  <r>
    <x v="3"/>
    <x v="1"/>
    <n v="1.2"/>
  </r>
  <r>
    <x v="4"/>
    <x v="1"/>
    <n v="1.1000000000000001"/>
  </r>
  <r>
    <x v="5"/>
    <x v="1"/>
    <n v="1"/>
  </r>
  <r>
    <x v="6"/>
    <x v="1"/>
    <n v="1"/>
  </r>
  <r>
    <x v="7"/>
    <x v="1"/>
    <n v="1"/>
  </r>
  <r>
    <x v="8"/>
    <x v="1"/>
    <n v="0.9"/>
  </r>
  <r>
    <x v="9"/>
    <x v="1"/>
    <n v="0.9"/>
  </r>
  <r>
    <x v="0"/>
    <x v="2"/>
    <n v="2.2000000000000002"/>
  </r>
  <r>
    <x v="1"/>
    <x v="2"/>
    <n v="2.2000000000000002"/>
  </r>
  <r>
    <x v="2"/>
    <x v="2"/>
    <n v="2.2000000000000002"/>
  </r>
  <r>
    <x v="3"/>
    <x v="2"/>
    <n v="2.2000000000000002"/>
  </r>
  <r>
    <x v="4"/>
    <x v="2"/>
    <n v="2.1"/>
  </r>
  <r>
    <x v="5"/>
    <x v="2"/>
    <n v="2"/>
  </r>
  <r>
    <x v="6"/>
    <x v="2"/>
    <n v="2"/>
  </r>
  <r>
    <x v="7"/>
    <x v="2"/>
    <n v="2"/>
  </r>
  <r>
    <x v="8"/>
    <x v="2"/>
    <n v="1.9"/>
  </r>
  <r>
    <x v="9"/>
    <x v="2"/>
    <n v="2"/>
  </r>
  <r>
    <x v="0"/>
    <x v="3"/>
    <n v="1.5"/>
  </r>
  <r>
    <x v="1"/>
    <x v="3"/>
    <n v="1.5"/>
  </r>
  <r>
    <x v="2"/>
    <x v="3"/>
    <n v="1.5"/>
  </r>
  <r>
    <x v="3"/>
    <x v="3"/>
    <n v="1.4"/>
  </r>
  <r>
    <x v="4"/>
    <x v="3"/>
    <n v="1.4"/>
  </r>
  <r>
    <x v="5"/>
    <x v="3"/>
    <n v="1.3"/>
  </r>
  <r>
    <x v="6"/>
    <x v="3"/>
    <n v="1.3"/>
  </r>
  <r>
    <x v="7"/>
    <x v="3"/>
    <n v="1.3"/>
  </r>
  <r>
    <x v="8"/>
    <x v="3"/>
    <n v="1.2"/>
  </r>
  <r>
    <x v="9"/>
    <x v="3"/>
    <n v="1.2"/>
  </r>
  <r>
    <x v="0"/>
    <x v="4"/>
    <n v="2.4"/>
  </r>
  <r>
    <x v="1"/>
    <x v="4"/>
    <n v="2.2999999999999998"/>
  </r>
  <r>
    <x v="2"/>
    <x v="4"/>
    <n v="2.2999999999999998"/>
  </r>
  <r>
    <x v="3"/>
    <x v="4"/>
    <n v="2.2999999999999998"/>
  </r>
  <r>
    <x v="4"/>
    <x v="4"/>
    <n v="2.2000000000000002"/>
  </r>
  <r>
    <x v="5"/>
    <x v="4"/>
    <n v="2.1"/>
  </r>
  <r>
    <x v="6"/>
    <x v="4"/>
    <n v="2.1"/>
  </r>
  <r>
    <x v="7"/>
    <x v="4"/>
    <n v="2"/>
  </r>
  <r>
    <x v="8"/>
    <x v="4"/>
    <n v="2"/>
  </r>
  <r>
    <x v="9"/>
    <x v="4"/>
    <n v="2"/>
  </r>
  <r>
    <x v="0"/>
    <x v="5"/>
    <n v="2.2000000000000002"/>
  </r>
  <r>
    <x v="1"/>
    <x v="5"/>
    <n v="2.2000000000000002"/>
  </r>
  <r>
    <x v="2"/>
    <x v="5"/>
    <n v="2.2000000000000002"/>
  </r>
  <r>
    <x v="3"/>
    <x v="5"/>
    <n v="2"/>
  </r>
  <r>
    <x v="4"/>
    <x v="5"/>
    <n v="2"/>
  </r>
  <r>
    <x v="5"/>
    <x v="5"/>
    <n v="1.9"/>
  </r>
  <r>
    <x v="6"/>
    <x v="5"/>
    <n v="1.9"/>
  </r>
  <r>
    <x v="7"/>
    <x v="5"/>
    <n v="1.8"/>
  </r>
  <r>
    <x v="8"/>
    <x v="5"/>
    <n v="1.8"/>
  </r>
  <r>
    <x v="9"/>
    <x v="5"/>
    <n v="1.8"/>
  </r>
</pivotCacheRecords>
</file>

<file path=xl/pivotCache/pivotCacheRecords22.xml><?xml version="1.0" encoding="utf-8"?>
<pivotCacheRecords xmlns="http://schemas.openxmlformats.org/spreadsheetml/2006/main" xmlns:r="http://schemas.openxmlformats.org/officeDocument/2006/relationships" count="60">
  <r>
    <x v="0"/>
    <x v="0"/>
    <n v="2.9958870939138609"/>
  </r>
  <r>
    <x v="1"/>
    <x v="0"/>
    <n v="2.9658121344865536"/>
  </r>
  <r>
    <x v="2"/>
    <x v="0"/>
    <n v="2.9"/>
  </r>
  <r>
    <x v="3"/>
    <x v="0"/>
    <n v="2.7174588216630546"/>
  </r>
  <r>
    <x v="4"/>
    <x v="0"/>
    <n v="2.3705923741838353"/>
  </r>
  <r>
    <x v="5"/>
    <x v="0"/>
    <n v="2.447561676431623"/>
  </r>
  <r>
    <x v="6"/>
    <x v="0"/>
    <n v="2.1637919619544568"/>
  </r>
  <r>
    <x v="7"/>
    <x v="0"/>
    <n v="2.2304571035483862"/>
  </r>
  <r>
    <x v="8"/>
    <x v="0"/>
    <n v="2.120876358708101"/>
  </r>
  <r>
    <x v="9"/>
    <x v="0"/>
    <n v="1.8"/>
  </r>
  <r>
    <x v="0"/>
    <x v="1"/>
    <n v="1.9226359107612698"/>
  </r>
  <r>
    <x v="1"/>
    <x v="1"/>
    <n v="1.9701024074999169"/>
  </r>
  <r>
    <x v="2"/>
    <x v="1"/>
    <n v="1.8521921581360659"/>
  </r>
  <r>
    <x v="3"/>
    <x v="1"/>
    <n v="1.8454854379342354"/>
  </r>
  <r>
    <x v="4"/>
    <x v="1"/>
    <n v="1.7"/>
  </r>
  <r>
    <x v="5"/>
    <x v="1"/>
    <n v="1.6108861667842089"/>
  </r>
  <r>
    <x v="6"/>
    <x v="1"/>
    <n v="1.4062612348650934"/>
  </r>
  <r>
    <x v="7"/>
    <x v="1"/>
    <n v="1.5327390088458155"/>
  </r>
  <r>
    <x v="8"/>
    <x v="1"/>
    <n v="1.4156189890386826"/>
  </r>
  <r>
    <x v="9"/>
    <x v="1"/>
    <n v="1.2"/>
  </r>
  <r>
    <x v="0"/>
    <x v="2"/>
    <n v="2.4481540787807163"/>
  </r>
  <r>
    <x v="1"/>
    <x v="2"/>
    <n v="2.3936872596510201"/>
  </r>
  <r>
    <x v="2"/>
    <x v="2"/>
    <n v="2.2901084107356842"/>
  </r>
  <r>
    <x v="3"/>
    <x v="2"/>
    <n v="2.2723396759610996"/>
  </r>
  <r>
    <x v="4"/>
    <x v="2"/>
    <n v="2.0741647364731342"/>
  </r>
  <r>
    <x v="5"/>
    <x v="2"/>
    <n v="2.1413617585927418"/>
  </r>
  <r>
    <x v="6"/>
    <x v="2"/>
    <n v="1.9359226471232169"/>
  </r>
  <r>
    <x v="7"/>
    <x v="2"/>
    <n v="2.1"/>
  </r>
  <r>
    <x v="8"/>
    <x v="2"/>
    <n v="2"/>
  </r>
  <r>
    <x v="9"/>
    <x v="2"/>
    <n v="1.9"/>
  </r>
  <r>
    <x v="0"/>
    <x v="3"/>
    <n v="3.1297438573462011"/>
  </r>
  <r>
    <x v="1"/>
    <x v="3"/>
    <n v="3.0933507947999455"/>
  </r>
  <r>
    <x v="2"/>
    <x v="3"/>
    <n v="2.9761916145510208"/>
  </r>
  <r>
    <x v="3"/>
    <x v="3"/>
    <n v="2.7953270102223624"/>
  </r>
  <r>
    <x v="4"/>
    <x v="3"/>
    <n v="2.3723440272743161"/>
  </r>
  <r>
    <x v="5"/>
    <x v="3"/>
    <n v="2.4634252907551204"/>
  </r>
  <r>
    <x v="6"/>
    <x v="3"/>
    <n v="2.2114344600517848"/>
  </r>
  <r>
    <x v="7"/>
    <x v="3"/>
    <n v="2.3241835217859421"/>
  </r>
  <r>
    <x v="8"/>
    <x v="3"/>
    <n v="2.2160405986591942"/>
  </r>
  <r>
    <x v="9"/>
    <x v="3"/>
    <n v="2"/>
  </r>
  <r>
    <x v="0"/>
    <x v="4"/>
    <n v="2.7318229178271385"/>
  </r>
  <r>
    <x v="1"/>
    <x v="4"/>
    <n v="2.7379033770868055"/>
  </r>
  <r>
    <x v="2"/>
    <x v="4"/>
    <n v="2.7078841056060643"/>
  </r>
  <r>
    <x v="3"/>
    <x v="4"/>
    <n v="2.636963940904502"/>
  </r>
  <r>
    <x v="4"/>
    <x v="4"/>
    <n v="2.275780738636985"/>
  </r>
  <r>
    <x v="5"/>
    <x v="4"/>
    <n v="2.3544845075245195"/>
  </r>
  <r>
    <x v="6"/>
    <x v="4"/>
    <n v="2.0941244253192632"/>
  </r>
  <r>
    <x v="7"/>
    <x v="4"/>
    <n v="2.2999999999999998"/>
  </r>
  <r>
    <x v="8"/>
    <x v="4"/>
    <n v="2.2000000000000002"/>
  </r>
  <r>
    <x v="9"/>
    <x v="4"/>
    <n v="1.6"/>
  </r>
  <r>
    <x v="0"/>
    <x v="5"/>
    <n v="3.7776276262656623"/>
  </r>
  <r>
    <x v="1"/>
    <x v="5"/>
    <n v="3.7456776387955708"/>
  </r>
  <r>
    <x v="2"/>
    <x v="5"/>
    <n v="3.6102636289181338"/>
  </r>
  <r>
    <x v="3"/>
    <x v="5"/>
    <n v="3.4743511022869988"/>
  </r>
  <r>
    <x v="4"/>
    <x v="5"/>
    <n v="2.9768213640364976"/>
  </r>
  <r>
    <x v="5"/>
    <x v="5"/>
    <n v="3"/>
  </r>
  <r>
    <x v="6"/>
    <x v="5"/>
    <n v="2.7"/>
  </r>
  <r>
    <x v="7"/>
    <x v="5"/>
    <n v="2.9330542690958765"/>
  </r>
  <r>
    <x v="8"/>
    <x v="5"/>
    <n v="2.8066023189662306"/>
  </r>
  <r>
    <x v="9"/>
    <x v="5"/>
    <n v="2.5"/>
  </r>
</pivotCacheRecords>
</file>

<file path=xl/pivotCache/pivotCacheRecords23.xml><?xml version="1.0" encoding="utf-8"?>
<pivotCacheRecords xmlns="http://schemas.openxmlformats.org/spreadsheetml/2006/main" xmlns:r="http://schemas.openxmlformats.org/officeDocument/2006/relationships" count="20">
  <r>
    <x v="0"/>
    <x v="0"/>
    <n v="1928"/>
    <x v="0"/>
  </r>
  <r>
    <x v="1"/>
    <x v="0"/>
    <n v="1504"/>
    <x v="0"/>
  </r>
  <r>
    <x v="2"/>
    <x v="0"/>
    <n v="1341"/>
    <x v="0"/>
  </r>
  <r>
    <x v="3"/>
    <x v="0"/>
    <n v="1350"/>
    <x v="0"/>
  </r>
  <r>
    <x v="4"/>
    <x v="0"/>
    <n v="811"/>
    <x v="0"/>
  </r>
  <r>
    <x v="5"/>
    <x v="0"/>
    <n v="479"/>
    <x v="0"/>
  </r>
  <r>
    <x v="6"/>
    <x v="0"/>
    <n v="772"/>
    <x v="0"/>
  </r>
  <r>
    <x v="7"/>
    <x v="0"/>
    <n v="897"/>
    <x v="0"/>
  </r>
  <r>
    <x v="8"/>
    <x v="0"/>
    <n v="636"/>
    <x v="0"/>
  </r>
  <r>
    <x v="9"/>
    <x v="0"/>
    <n v="524"/>
    <x v="0"/>
  </r>
  <r>
    <x v="0"/>
    <x v="1"/>
    <n v="845.33333333333337"/>
    <x v="0"/>
  </r>
  <r>
    <x v="1"/>
    <x v="1"/>
    <n v="900.58333333333337"/>
    <x v="0"/>
  </r>
  <r>
    <x v="2"/>
    <x v="1"/>
    <n v="1292.5"/>
    <x v="0"/>
  </r>
  <r>
    <x v="3"/>
    <x v="1"/>
    <n v="1315.0833333333333"/>
    <x v="0"/>
  </r>
  <r>
    <x v="4"/>
    <x v="1"/>
    <n v="1313.9166666666667"/>
    <x v="0"/>
  </r>
  <r>
    <x v="5"/>
    <x v="1"/>
    <n v="1303.0833333333333"/>
    <x v="0"/>
  </r>
  <r>
    <x v="6"/>
    <x v="1"/>
    <n v="1270.8333333333333"/>
    <x v="0"/>
  </r>
  <r>
    <x v="7"/>
    <x v="1"/>
    <n v="1116.3333333333333"/>
    <x v="0"/>
  </r>
  <r>
    <x v="8"/>
    <x v="1"/>
    <n v="979.5"/>
    <x v="0"/>
  </r>
  <r>
    <x v="9"/>
    <x v="1"/>
    <n v="962.41666666666663"/>
    <x v="0"/>
  </r>
</pivotCacheRecords>
</file>

<file path=xl/pivotCache/pivotCacheRecords24.xml><?xml version="1.0" encoding="utf-8"?>
<pivotCacheRecords xmlns="http://schemas.openxmlformats.org/spreadsheetml/2006/main" xmlns:r="http://schemas.openxmlformats.org/officeDocument/2006/relationships" count="60">
  <r>
    <x v="0"/>
    <x v="0"/>
    <n v="90.26"/>
  </r>
  <r>
    <x v="0"/>
    <x v="1"/>
    <n v="90.14"/>
  </r>
  <r>
    <x v="0"/>
    <x v="2"/>
    <n v="89.51"/>
  </r>
  <r>
    <x v="0"/>
    <x v="3"/>
    <n v="89.63"/>
  </r>
  <r>
    <x v="0"/>
    <x v="4"/>
    <n v="89.85"/>
  </r>
  <r>
    <x v="0"/>
    <x v="5"/>
    <n v="90.56"/>
  </r>
  <r>
    <x v="0"/>
    <x v="6"/>
    <n v="89.91"/>
  </r>
  <r>
    <x v="0"/>
    <x v="7"/>
    <n v="88.78"/>
  </r>
  <r>
    <x v="0"/>
    <x v="8"/>
    <n v="87.69"/>
  </r>
  <r>
    <x v="0"/>
    <x v="9"/>
    <n v="87.5"/>
  </r>
  <r>
    <x v="0"/>
    <x v="10"/>
    <n v="87.9"/>
  </r>
  <r>
    <x v="0"/>
    <x v="11"/>
    <n v="88.28"/>
  </r>
  <r>
    <x v="1"/>
    <x v="0"/>
    <n v="87.94"/>
  </r>
  <r>
    <x v="1"/>
    <x v="1"/>
    <n v="87.43"/>
  </r>
  <r>
    <x v="1"/>
    <x v="2"/>
    <n v="87.37"/>
  </r>
  <r>
    <x v="1"/>
    <x v="3"/>
    <n v="86.56"/>
  </r>
  <r>
    <x v="1"/>
    <x v="4"/>
    <n v="85.75"/>
  </r>
  <r>
    <x v="1"/>
    <x v="5"/>
    <n v="83.28"/>
  </r>
  <r>
    <x v="1"/>
    <x v="6"/>
    <n v="81.98"/>
  </r>
  <r>
    <x v="1"/>
    <x v="7"/>
    <n v="80.97"/>
  </r>
  <r>
    <x v="1"/>
    <x v="8"/>
    <n v="81.41"/>
  </r>
  <r>
    <x v="1"/>
    <x v="9"/>
    <n v="81.760000000000005"/>
  </r>
  <r>
    <x v="1"/>
    <x v="10"/>
    <n v="82.57"/>
  </r>
  <r>
    <x v="1"/>
    <x v="11"/>
    <n v="83.13"/>
  </r>
  <r>
    <x v="2"/>
    <x v="0"/>
    <n v="107.01"/>
  </r>
  <r>
    <x v="2"/>
    <x v="1"/>
    <n v="107.01"/>
  </r>
  <r>
    <x v="2"/>
    <x v="2"/>
    <n v="106.92"/>
  </r>
  <r>
    <x v="2"/>
    <x v="3"/>
    <n v="106.72"/>
  </r>
  <r>
    <x v="2"/>
    <x v="4"/>
    <n v="106.7"/>
  </r>
  <r>
    <x v="2"/>
    <x v="5"/>
    <n v="106.71"/>
  </r>
  <r>
    <x v="2"/>
    <x v="6"/>
    <n v="106.68"/>
  </r>
  <r>
    <x v="2"/>
    <x v="7"/>
    <n v="106.46"/>
  </r>
  <r>
    <x v="2"/>
    <x v="8"/>
    <n v="106.33"/>
  </r>
  <r>
    <x v="2"/>
    <x v="9"/>
    <n v="106.57"/>
  </r>
  <r>
    <x v="2"/>
    <x v="10"/>
    <n v="106.83"/>
  </r>
  <r>
    <x v="2"/>
    <x v="11"/>
    <n v="107.05"/>
  </r>
  <r>
    <x v="3"/>
    <x v="0"/>
    <n v="91.8"/>
  </r>
  <r>
    <x v="3"/>
    <x v="1"/>
    <n v="91.61"/>
  </r>
  <r>
    <x v="3"/>
    <x v="2"/>
    <n v="91.29"/>
  </r>
  <r>
    <x v="3"/>
    <x v="3"/>
    <n v="91.18"/>
  </r>
  <r>
    <x v="3"/>
    <x v="4"/>
    <n v="91.18"/>
  </r>
  <r>
    <x v="3"/>
    <x v="5"/>
    <n v="91.06"/>
  </r>
  <r>
    <x v="3"/>
    <x v="6"/>
    <n v="90.74"/>
  </r>
  <r>
    <x v="3"/>
    <x v="7"/>
    <n v="90.11"/>
  </r>
  <r>
    <x v="3"/>
    <x v="8"/>
    <n v="89.86"/>
  </r>
  <r>
    <x v="3"/>
    <x v="9"/>
    <n v="89.8"/>
  </r>
  <r>
    <x v="3"/>
    <x v="10"/>
    <n v="90.06"/>
  </r>
  <r>
    <x v="3"/>
    <x v="11"/>
    <n v="90.19"/>
  </r>
  <r>
    <x v="4"/>
    <x v="0"/>
    <n v="89.1"/>
  </r>
  <r>
    <x v="4"/>
    <x v="1"/>
    <n v="88.784999999999997"/>
  </r>
  <r>
    <x v="4"/>
    <x v="2"/>
    <n v="88.44"/>
  </r>
  <r>
    <x v="4"/>
    <x v="3"/>
    <n v="88.094999999999999"/>
  </r>
  <r>
    <x v="4"/>
    <x v="4"/>
    <n v="87.8"/>
  </r>
  <r>
    <x v="4"/>
    <x v="5"/>
    <n v="86.92"/>
  </r>
  <r>
    <x v="4"/>
    <x v="6"/>
    <n v="85.944999999999993"/>
  </r>
  <r>
    <x v="4"/>
    <x v="7"/>
    <n v="84.875"/>
  </r>
  <r>
    <x v="4"/>
    <x v="8"/>
    <n v="84.55"/>
  </r>
  <r>
    <x v="4"/>
    <x v="9"/>
    <n v="84.63"/>
  </r>
  <r>
    <x v="4"/>
    <x v="10"/>
    <n v="85.234999999999999"/>
  </r>
  <r>
    <x v="4"/>
    <x v="11"/>
    <n v="85.704999999999998"/>
  </r>
</pivotCacheRecords>
</file>

<file path=xl/pivotCache/pivotCacheRecords3.xml><?xml version="1.0" encoding="utf-8"?>
<pivotCacheRecords xmlns="http://schemas.openxmlformats.org/spreadsheetml/2006/main" xmlns:r="http://schemas.openxmlformats.org/officeDocument/2006/relationships" count="147">
  <r>
    <x v="0"/>
    <x v="0"/>
    <x v="0"/>
    <n v="1.2999999999999999E-2"/>
  </r>
  <r>
    <x v="1"/>
    <x v="0"/>
    <x v="0"/>
    <n v="8.0000000000000002E-3"/>
  </r>
  <r>
    <x v="2"/>
    <x v="0"/>
    <x v="0"/>
    <n v="1.4999999999999999E-2"/>
  </r>
  <r>
    <x v="3"/>
    <x v="0"/>
    <x v="0"/>
    <n v="1.2999999999999999E-2"/>
  </r>
  <r>
    <x v="4"/>
    <x v="0"/>
    <x v="0"/>
    <n v="1.4E-2"/>
  </r>
  <r>
    <x v="5"/>
    <x v="0"/>
    <x v="0"/>
    <n v="1.1717446387738705E-2"/>
  </r>
  <r>
    <x v="6"/>
    <x v="0"/>
    <x v="0"/>
    <n v="1.2E-2"/>
  </r>
  <r>
    <x v="0"/>
    <x v="1"/>
    <x v="0"/>
    <n v="0.53200000000000003"/>
  </r>
  <r>
    <x v="1"/>
    <x v="1"/>
    <x v="0"/>
    <n v="0.54700000000000004"/>
  </r>
  <r>
    <x v="2"/>
    <x v="1"/>
    <x v="0"/>
    <n v="0.56200000000000006"/>
  </r>
  <r>
    <x v="3"/>
    <x v="1"/>
    <x v="0"/>
    <n v="0.55300000000000005"/>
  </r>
  <r>
    <x v="4"/>
    <x v="1"/>
    <x v="0"/>
    <n v="0.55700000000000005"/>
  </r>
  <r>
    <x v="5"/>
    <x v="1"/>
    <x v="0"/>
    <n v="0.56795006489092148"/>
  </r>
  <r>
    <x v="6"/>
    <x v="1"/>
    <x v="0"/>
    <n v="0.55900000000000005"/>
  </r>
  <r>
    <x v="0"/>
    <x v="2"/>
    <x v="0"/>
    <n v="0.54500000000000004"/>
  </r>
  <r>
    <x v="1"/>
    <x v="2"/>
    <x v="0"/>
    <n v="0.55500000000000005"/>
  </r>
  <r>
    <x v="2"/>
    <x v="2"/>
    <x v="0"/>
    <n v="0.57699999999999996"/>
  </r>
  <r>
    <x v="3"/>
    <x v="2"/>
    <x v="0"/>
    <n v="0.5665"/>
  </r>
  <r>
    <x v="4"/>
    <x v="2"/>
    <x v="0"/>
    <n v="0.57099999999999995"/>
  </r>
  <r>
    <x v="5"/>
    <x v="2"/>
    <x v="0"/>
    <n v="0.57966751127866023"/>
  </r>
  <r>
    <x v="6"/>
    <x v="2"/>
    <x v="0"/>
    <n v="0.57099999999999995"/>
  </r>
  <r>
    <x v="0"/>
    <x v="0"/>
    <x v="1"/>
    <n v="3.2000000000000001E-2"/>
  </r>
  <r>
    <x v="1"/>
    <x v="0"/>
    <x v="1"/>
    <n v="2.5999999999999999E-2"/>
  </r>
  <r>
    <x v="2"/>
    <x v="0"/>
    <x v="1"/>
    <n v="4.1000000000000002E-2"/>
  </r>
  <r>
    <x v="3"/>
    <x v="0"/>
    <x v="1"/>
    <n v="3.6999999999999998E-2"/>
  </r>
  <r>
    <x v="4"/>
    <x v="0"/>
    <x v="1"/>
    <n v="4.3999999999999997E-2"/>
  </r>
  <r>
    <x v="5"/>
    <x v="0"/>
    <x v="1"/>
    <n v="3.5129594402513495E-2"/>
  </r>
  <r>
    <x v="6"/>
    <x v="0"/>
    <x v="1"/>
    <n v="3.9E-2"/>
  </r>
  <r>
    <x v="0"/>
    <x v="1"/>
    <x v="1"/>
    <n v="0.44"/>
  </r>
  <r>
    <x v="1"/>
    <x v="1"/>
    <x v="1"/>
    <n v="0.442"/>
  </r>
  <r>
    <x v="2"/>
    <x v="1"/>
    <x v="1"/>
    <n v="0.436"/>
  </r>
  <r>
    <x v="3"/>
    <x v="1"/>
    <x v="1"/>
    <n v="0.435"/>
  </r>
  <r>
    <x v="4"/>
    <x v="1"/>
    <x v="1"/>
    <n v="0.44400000000000001"/>
  </r>
  <r>
    <x v="5"/>
    <x v="1"/>
    <x v="1"/>
    <n v="0.45400000000000001"/>
  </r>
  <r>
    <x v="6"/>
    <x v="1"/>
    <x v="1"/>
    <n v="0.443"/>
  </r>
  <r>
    <x v="0"/>
    <x v="2"/>
    <x v="1"/>
    <n v="0.47199999999999998"/>
  </r>
  <r>
    <x v="1"/>
    <x v="2"/>
    <x v="1"/>
    <n v="0.46800000000000003"/>
  </r>
  <r>
    <x v="2"/>
    <x v="2"/>
    <x v="1"/>
    <n v="0.47699999999999998"/>
  </r>
  <r>
    <x v="3"/>
    <x v="2"/>
    <x v="1"/>
    <n v="0.47199999999999998"/>
  </r>
  <r>
    <x v="4"/>
    <x v="2"/>
    <x v="1"/>
    <n v="0.48799999999999999"/>
  </r>
  <r>
    <x v="5"/>
    <x v="2"/>
    <x v="1"/>
    <n v="0.48899999999999999"/>
  </r>
  <r>
    <x v="6"/>
    <x v="2"/>
    <x v="1"/>
    <n v="0.48199999999999998"/>
  </r>
  <r>
    <x v="0"/>
    <x v="0"/>
    <x v="2"/>
    <n v="3.5999999999999997E-2"/>
  </r>
  <r>
    <x v="1"/>
    <x v="0"/>
    <x v="2"/>
    <n v="3.7999999999999999E-2"/>
  </r>
  <r>
    <x v="2"/>
    <x v="0"/>
    <x v="2"/>
    <n v="4.3999999999999997E-2"/>
  </r>
  <r>
    <x v="3"/>
    <x v="0"/>
    <x v="2"/>
    <n v="4.9000000000000002E-2"/>
  </r>
  <r>
    <x v="4"/>
    <x v="0"/>
    <x v="2"/>
    <n v="5.5E-2"/>
  </r>
  <r>
    <x v="5"/>
    <x v="0"/>
    <x v="2"/>
    <n v="4.7276780566552642E-2"/>
  </r>
  <r>
    <x v="6"/>
    <x v="0"/>
    <x v="2"/>
    <n v="5.0999999999999997E-2"/>
  </r>
  <r>
    <x v="0"/>
    <x v="1"/>
    <x v="2"/>
    <n v="0.47499999999999998"/>
  </r>
  <r>
    <x v="1"/>
    <x v="1"/>
    <x v="2"/>
    <n v="0.48499999999999999"/>
  </r>
  <r>
    <x v="2"/>
    <x v="1"/>
    <x v="2"/>
    <n v="0.46800000000000003"/>
  </r>
  <r>
    <x v="3"/>
    <x v="1"/>
    <x v="2"/>
    <n v="0.47199999999999998"/>
  </r>
  <r>
    <x v="4"/>
    <x v="1"/>
    <x v="2"/>
    <n v="0.48199999999999998"/>
  </r>
  <r>
    <x v="5"/>
    <x v="1"/>
    <x v="2"/>
    <n v="0.48484964958808985"/>
  </r>
  <r>
    <x v="6"/>
    <x v="1"/>
    <x v="2"/>
    <n v="0.47299999999999998"/>
  </r>
  <r>
    <x v="0"/>
    <x v="2"/>
    <x v="2"/>
    <n v="0.51100000000000001"/>
  </r>
  <r>
    <x v="1"/>
    <x v="2"/>
    <x v="2"/>
    <n v="0.52300000000000002"/>
  </r>
  <r>
    <x v="2"/>
    <x v="2"/>
    <x v="2"/>
    <n v="0.51200000000000001"/>
  </r>
  <r>
    <x v="3"/>
    <x v="2"/>
    <x v="2"/>
    <n v="0.52100000000000002"/>
  </r>
  <r>
    <x v="4"/>
    <x v="2"/>
    <x v="2"/>
    <n v="0.53700000000000003"/>
  </r>
  <r>
    <x v="5"/>
    <x v="2"/>
    <x v="2"/>
    <n v="0.53212643015464245"/>
  </r>
  <r>
    <x v="6"/>
    <x v="2"/>
    <x v="2"/>
    <n v="0.52400000000000002"/>
  </r>
  <r>
    <x v="0"/>
    <x v="0"/>
    <x v="3"/>
    <n v="2.9000000000000001E-2"/>
  </r>
  <r>
    <x v="1"/>
    <x v="0"/>
    <x v="3"/>
    <n v="2.5000000000000001E-2"/>
  </r>
  <r>
    <x v="2"/>
    <x v="0"/>
    <x v="3"/>
    <n v="3.5000000000000003E-2"/>
  </r>
  <r>
    <x v="3"/>
    <x v="0"/>
    <x v="3"/>
    <n v="3.4000000000000002E-2"/>
  </r>
  <r>
    <x v="4"/>
    <x v="0"/>
    <x v="3"/>
    <n v="3.9E-2"/>
  </r>
  <r>
    <x v="5"/>
    <x v="0"/>
    <x v="3"/>
    <n v="3.2146607509560166E-2"/>
  </r>
  <r>
    <x v="6"/>
    <x v="0"/>
    <x v="3"/>
    <n v="3.5000000000000003E-2"/>
  </r>
  <r>
    <x v="0"/>
    <x v="1"/>
    <x v="3"/>
    <n v="0.47"/>
  </r>
  <r>
    <x v="1"/>
    <x v="1"/>
    <x v="3"/>
    <n v="0.47799999999999998"/>
  </r>
  <r>
    <x v="2"/>
    <x v="1"/>
    <x v="3"/>
    <n v="0.47499999999999998"/>
  </r>
  <r>
    <x v="3"/>
    <x v="1"/>
    <x v="3"/>
    <n v="0.47399999999999998"/>
  </r>
  <r>
    <x v="4"/>
    <x v="1"/>
    <x v="3"/>
    <n v="0.48299999999999998"/>
  </r>
  <r>
    <x v="5"/>
    <x v="1"/>
    <x v="3"/>
    <n v="0.49"/>
  </r>
  <r>
    <x v="6"/>
    <x v="1"/>
    <x v="3"/>
    <n v="0.48"/>
  </r>
  <r>
    <x v="0"/>
    <x v="2"/>
    <x v="3"/>
    <n v="0.499"/>
  </r>
  <r>
    <x v="1"/>
    <x v="2"/>
    <x v="3"/>
    <n v="0.503"/>
  </r>
  <r>
    <x v="2"/>
    <x v="2"/>
    <x v="3"/>
    <n v="0.51"/>
  </r>
  <r>
    <x v="3"/>
    <x v="2"/>
    <x v="3"/>
    <n v="0.50800000000000001"/>
  </r>
  <r>
    <x v="4"/>
    <x v="2"/>
    <x v="3"/>
    <n v="0.52200000000000002"/>
  </r>
  <r>
    <x v="5"/>
    <x v="2"/>
    <x v="3"/>
    <n v="0.52200000000000002"/>
  </r>
  <r>
    <x v="6"/>
    <x v="2"/>
    <x v="3"/>
    <n v="0.51500000000000001"/>
  </r>
  <r>
    <x v="0"/>
    <x v="0"/>
    <x v="4"/>
    <n v="3.2000000000000001E-2"/>
  </r>
  <r>
    <x v="1"/>
    <x v="0"/>
    <x v="4"/>
    <n v="3.4000000000000002E-2"/>
  </r>
  <r>
    <x v="2"/>
    <x v="0"/>
    <x v="4"/>
    <n v="3.2000000000000001E-2"/>
  </r>
  <r>
    <x v="3"/>
    <x v="0"/>
    <x v="4"/>
    <n v="3.1E-2"/>
  </r>
  <r>
    <x v="4"/>
    <x v="0"/>
    <x v="4"/>
    <n v="0.03"/>
  </r>
  <r>
    <x v="5"/>
    <x v="0"/>
    <x v="4"/>
    <n v="2.9000000000000001E-2"/>
  </r>
  <r>
    <x v="6"/>
    <x v="0"/>
    <x v="4"/>
    <n v="2.8000000000000001E-2"/>
  </r>
  <r>
    <x v="0"/>
    <x v="1"/>
    <x v="4"/>
    <n v="0.501"/>
  </r>
  <r>
    <x v="1"/>
    <x v="1"/>
    <x v="4"/>
    <n v="0.502"/>
  </r>
  <r>
    <x v="2"/>
    <x v="1"/>
    <x v="4"/>
    <n v="0.495"/>
  </r>
  <r>
    <x v="3"/>
    <x v="1"/>
    <x v="4"/>
    <n v="0.503"/>
  </r>
  <r>
    <x v="4"/>
    <x v="1"/>
    <x v="4"/>
    <n v="0.503"/>
  </r>
  <r>
    <x v="5"/>
    <x v="1"/>
    <x v="4"/>
    <n v="0.49908381347511943"/>
  </r>
  <r>
    <x v="6"/>
    <x v="1"/>
    <x v="4"/>
    <n v="0.50600000000000001"/>
  </r>
  <r>
    <x v="0"/>
    <x v="2"/>
    <x v="4"/>
    <n v="0.53300000000000003"/>
  </r>
  <r>
    <x v="1"/>
    <x v="2"/>
    <x v="4"/>
    <n v="0.53600000000000003"/>
  </r>
  <r>
    <x v="2"/>
    <x v="2"/>
    <x v="4"/>
    <n v="0.52700000000000002"/>
  </r>
  <r>
    <x v="3"/>
    <x v="2"/>
    <x v="4"/>
    <n v="0.53400000000000003"/>
  </r>
  <r>
    <x v="4"/>
    <x v="2"/>
    <x v="4"/>
    <n v="0.53300000000000003"/>
  </r>
  <r>
    <x v="5"/>
    <x v="2"/>
    <x v="4"/>
    <n v="0.52738746488975186"/>
  </r>
  <r>
    <x v="6"/>
    <x v="2"/>
    <x v="4"/>
    <n v="0.53400000000000003"/>
  </r>
  <r>
    <x v="0"/>
    <x v="0"/>
    <x v="5"/>
    <n v="3.3000000000000002E-2"/>
  </r>
  <r>
    <x v="1"/>
    <x v="0"/>
    <x v="5"/>
    <n v="3.3000000000000002E-2"/>
  </r>
  <r>
    <x v="2"/>
    <x v="0"/>
    <x v="5"/>
    <n v="3.9E-2"/>
  </r>
  <r>
    <x v="3"/>
    <x v="0"/>
    <x v="5"/>
    <n v="3.9E-2"/>
  </r>
  <r>
    <x v="4"/>
    <x v="0"/>
    <x v="5"/>
    <n v="4.2000000000000003E-2"/>
  </r>
  <r>
    <x v="5"/>
    <x v="0"/>
    <x v="5"/>
    <n v="3.4870618228170808E-2"/>
  </r>
  <r>
    <x v="6"/>
    <x v="0"/>
    <x v="5"/>
    <n v="3.5000000000000003E-2"/>
  </r>
  <r>
    <x v="0"/>
    <x v="1"/>
    <x v="5"/>
    <n v="0.46100000000000002"/>
  </r>
  <r>
    <x v="1"/>
    <x v="1"/>
    <x v="5"/>
    <n v="0.47099999999999997"/>
  </r>
  <r>
    <x v="2"/>
    <x v="1"/>
    <x v="5"/>
    <n v="0.47"/>
  </r>
  <r>
    <x v="3"/>
    <x v="1"/>
    <x v="5"/>
    <n v="0.46800000000000003"/>
  </r>
  <r>
    <x v="4"/>
    <x v="1"/>
    <x v="5"/>
    <n v="0.47599999999999998"/>
  </r>
  <r>
    <x v="5"/>
    <x v="1"/>
    <x v="5"/>
    <n v="0.47781516889738684"/>
  </r>
  <r>
    <x v="6"/>
    <x v="1"/>
    <x v="5"/>
    <n v="0.46800000000000003"/>
  </r>
  <r>
    <x v="0"/>
    <x v="2"/>
    <x v="5"/>
    <n v="0.49399999999999999"/>
  </r>
  <r>
    <x v="1"/>
    <x v="2"/>
    <x v="5"/>
    <n v="0.504"/>
  </r>
  <r>
    <x v="2"/>
    <x v="2"/>
    <x v="5"/>
    <n v="0.50900000000000001"/>
  </r>
  <r>
    <x v="3"/>
    <x v="2"/>
    <x v="5"/>
    <n v="0.50700000000000001"/>
  </r>
  <r>
    <x v="4"/>
    <x v="2"/>
    <x v="5"/>
    <n v="0.51800000000000002"/>
  </r>
  <r>
    <x v="5"/>
    <x v="2"/>
    <x v="5"/>
    <n v="0.51268578712555768"/>
  </r>
  <r>
    <x v="6"/>
    <x v="2"/>
    <x v="5"/>
    <n v="0.503"/>
  </r>
  <r>
    <x v="0"/>
    <x v="0"/>
    <x v="6"/>
    <n v="0.03"/>
  </r>
  <r>
    <x v="1"/>
    <x v="0"/>
    <x v="6"/>
    <n v="2.9000000000000001E-2"/>
  </r>
  <r>
    <x v="2"/>
    <x v="0"/>
    <x v="6"/>
    <n v="0.03"/>
  </r>
  <r>
    <x v="3"/>
    <x v="0"/>
    <x v="6"/>
    <n v="0.03"/>
  </r>
  <r>
    <x v="4"/>
    <x v="0"/>
    <x v="6"/>
    <n v="2.9000000000000001E-2"/>
  </r>
  <r>
    <x v="5"/>
    <x v="0"/>
    <x v="6"/>
    <n v="2.8188839580235645E-2"/>
  </r>
  <r>
    <x v="6"/>
    <x v="0"/>
    <x v="6"/>
    <n v="2.8000000000000001E-2"/>
  </r>
  <r>
    <x v="0"/>
    <x v="1"/>
    <x v="6"/>
    <n v="0.49"/>
  </r>
  <r>
    <x v="1"/>
    <x v="1"/>
    <x v="6"/>
    <n v="0.496"/>
  </r>
  <r>
    <x v="2"/>
    <x v="1"/>
    <x v="6"/>
    <n v="0.495"/>
  </r>
  <r>
    <x v="3"/>
    <x v="1"/>
    <x v="6"/>
    <n v="0.497"/>
  </r>
  <r>
    <x v="4"/>
    <x v="1"/>
    <x v="6"/>
    <n v="0.5"/>
  </r>
  <r>
    <x v="5"/>
    <x v="1"/>
    <x v="6"/>
    <n v="0.49739496946791018"/>
  </r>
  <r>
    <x v="6"/>
    <x v="1"/>
    <x v="6"/>
    <n v="0.495"/>
  </r>
  <r>
    <x v="0"/>
    <x v="2"/>
    <x v="6"/>
    <n v="0.52"/>
  </r>
  <r>
    <x v="1"/>
    <x v="2"/>
    <x v="6"/>
    <n v="0.52500000000000002"/>
  </r>
  <r>
    <x v="2"/>
    <x v="2"/>
    <x v="6"/>
    <n v="0.52500000000000002"/>
  </r>
  <r>
    <x v="3"/>
    <x v="2"/>
    <x v="6"/>
    <n v="0.52700000000000002"/>
  </r>
  <r>
    <x v="4"/>
    <x v="2"/>
    <x v="6"/>
    <n v="0.52900000000000003"/>
  </r>
  <r>
    <x v="5"/>
    <x v="2"/>
    <x v="6"/>
    <n v="0.52558380904814572"/>
  </r>
  <r>
    <x v="6"/>
    <x v="2"/>
    <x v="6"/>
    <n v="0.52300000000000002"/>
  </r>
</pivotCacheRecords>
</file>

<file path=xl/pivotCache/pivotCacheRecords4.xml><?xml version="1.0" encoding="utf-8"?>
<pivotCacheRecords xmlns="http://schemas.openxmlformats.org/spreadsheetml/2006/main" xmlns:r="http://schemas.openxmlformats.org/officeDocument/2006/relationships" count="49">
  <r>
    <x v="0"/>
    <x v="0"/>
    <n v="1.7999999999999999E-2"/>
  </r>
  <r>
    <x v="1"/>
    <x v="0"/>
    <n v="1.6E-2"/>
  </r>
  <r>
    <x v="2"/>
    <x v="0"/>
    <n v="1.7999999999999999E-2"/>
  </r>
  <r>
    <x v="3"/>
    <x v="0"/>
    <n v="1.7000000000000001E-2"/>
  </r>
  <r>
    <x v="4"/>
    <x v="0"/>
    <n v="1.2999999999999999E-2"/>
  </r>
  <r>
    <x v="5"/>
    <x v="0"/>
    <n v="1.0999999999999999E-2"/>
  </r>
  <r>
    <x v="6"/>
    <x v="0"/>
    <n v="1.0999999999999999E-2"/>
  </r>
  <r>
    <x v="0"/>
    <x v="1"/>
    <n v="5.3999999999999999E-2"/>
  </r>
  <r>
    <x v="1"/>
    <x v="1"/>
    <n v="4.4999999999999998E-2"/>
  </r>
  <r>
    <x v="2"/>
    <x v="1"/>
    <n v="6.0999999999999999E-2"/>
  </r>
  <r>
    <x v="3"/>
    <x v="1"/>
    <n v="5.6000000000000001E-2"/>
  </r>
  <r>
    <x v="4"/>
    <x v="1"/>
    <n v="4.7E-2"/>
  </r>
  <r>
    <x v="5"/>
    <x v="1"/>
    <n v="4.1000000000000002E-2"/>
  </r>
  <r>
    <x v="6"/>
    <x v="1"/>
    <n v="4.3999999999999997E-2"/>
  </r>
  <r>
    <x v="0"/>
    <x v="2"/>
    <n v="5.7000000000000002E-2"/>
  </r>
  <r>
    <x v="1"/>
    <x v="2"/>
    <n v="5.3999999999999999E-2"/>
  </r>
  <r>
    <x v="2"/>
    <x v="2"/>
    <n v="6.8000000000000005E-2"/>
  </r>
  <r>
    <x v="3"/>
    <x v="2"/>
    <n v="6.0999999999999999E-2"/>
  </r>
  <r>
    <x v="4"/>
    <x v="2"/>
    <n v="5.7000000000000002E-2"/>
  </r>
  <r>
    <x v="5"/>
    <x v="2"/>
    <n v="5.1999999999999998E-2"/>
  </r>
  <r>
    <x v="6"/>
    <x v="2"/>
    <n v="5.2999999999999999E-2"/>
  </r>
  <r>
    <x v="0"/>
    <x v="3"/>
    <n v="2.7E-2"/>
  </r>
  <r>
    <x v="1"/>
    <x v="3"/>
    <n v="2.5999999999999999E-2"/>
  </r>
  <r>
    <x v="2"/>
    <x v="3"/>
    <n v="2.5999999999999999E-2"/>
  </r>
  <r>
    <x v="3"/>
    <x v="3"/>
    <n v="2.5999999999999999E-2"/>
  </r>
  <r>
    <x v="4"/>
    <x v="3"/>
    <n v="2.5999999999999999E-2"/>
  </r>
  <r>
    <x v="5"/>
    <x v="3"/>
    <n v="2.5000000000000001E-2"/>
  </r>
  <r>
    <x v="6"/>
    <x v="3"/>
    <n v="2.5000000000000001E-2"/>
  </r>
  <r>
    <x v="0"/>
    <x v="4"/>
    <n v="5.1999999999999998E-2"/>
  </r>
  <r>
    <x v="1"/>
    <x v="4"/>
    <n v="5.1999999999999998E-2"/>
  </r>
  <r>
    <x v="2"/>
    <x v="4"/>
    <n v="0.05"/>
  </r>
  <r>
    <x v="3"/>
    <x v="4"/>
    <n v="4.8000000000000001E-2"/>
  </r>
  <r>
    <x v="4"/>
    <x v="4"/>
    <n v="2.5999999999999999E-2"/>
  </r>
  <r>
    <x v="5"/>
    <x v="4"/>
    <n v="2.4E-2"/>
  </r>
  <r>
    <x v="6"/>
    <x v="4"/>
    <n v="2.4E-2"/>
  </r>
  <r>
    <x v="0"/>
    <x v="5"/>
    <n v="5.1999999999999998E-2"/>
  </r>
  <r>
    <x v="1"/>
    <x v="5"/>
    <n v="4.9000000000000002E-2"/>
  </r>
  <r>
    <x v="2"/>
    <x v="5"/>
    <n v="5.7000000000000002E-2"/>
  </r>
  <r>
    <x v="3"/>
    <x v="5"/>
    <n v="5.5E-2"/>
  </r>
  <r>
    <x v="4"/>
    <x v="5"/>
    <n v="4.1000000000000002E-2"/>
  </r>
  <r>
    <x v="5"/>
    <x v="5"/>
    <n v="3.6999999999999998E-2"/>
  </r>
  <r>
    <x v="6"/>
    <x v="5"/>
    <n v="3.6999999999999998E-2"/>
  </r>
  <r>
    <x v="0"/>
    <x v="6"/>
    <n v="4.5999999999999999E-2"/>
  </r>
  <r>
    <x v="1"/>
    <x v="6"/>
    <n v="0.04"/>
  </r>
  <r>
    <x v="2"/>
    <x v="6"/>
    <n v="5.1999999999999998E-2"/>
  </r>
  <r>
    <x v="3"/>
    <x v="6"/>
    <n v="4.7E-2"/>
  </r>
  <r>
    <x v="4"/>
    <x v="6"/>
    <n v="4.1000000000000002E-2"/>
  </r>
  <r>
    <x v="5"/>
    <x v="6"/>
    <n v="3.5999999999999997E-2"/>
  </r>
  <r>
    <x v="6"/>
    <x v="6"/>
    <n v="3.7999999999999999E-2"/>
  </r>
</pivotCacheRecords>
</file>

<file path=xl/pivotCache/pivotCacheRecords5.xml><?xml version="1.0" encoding="utf-8"?>
<pivotCacheRecords xmlns="http://schemas.openxmlformats.org/spreadsheetml/2006/main" xmlns:r="http://schemas.openxmlformats.org/officeDocument/2006/relationships" count="49">
  <r>
    <x v="0"/>
    <x v="0"/>
    <n v="2.5000000000000001E-2"/>
  </r>
  <r>
    <x v="1"/>
    <x v="0"/>
    <n v="2.8000000000000001E-2"/>
  </r>
  <r>
    <x v="2"/>
    <x v="0"/>
    <n v="3.3000000000000002E-2"/>
  </r>
  <r>
    <x v="3"/>
    <x v="0"/>
    <n v="3.2000000000000001E-2"/>
  </r>
  <r>
    <x v="4"/>
    <x v="0"/>
    <n v="3.1E-2"/>
  </r>
  <r>
    <x v="5"/>
    <x v="0"/>
    <n v="3.2705024411346643E-2"/>
  </r>
  <r>
    <x v="6"/>
    <x v="0"/>
    <n v="3.2000000000000001E-2"/>
  </r>
  <r>
    <x v="0"/>
    <x v="1"/>
    <n v="2.5000000000000001E-2"/>
  </r>
  <r>
    <x v="1"/>
    <x v="1"/>
    <n v="2.7E-2"/>
  </r>
  <r>
    <x v="2"/>
    <x v="1"/>
    <n v="2.5999999999999999E-2"/>
  </r>
  <r>
    <x v="3"/>
    <x v="1"/>
    <n v="2.5000000000000001E-2"/>
  </r>
  <r>
    <x v="4"/>
    <x v="1"/>
    <n v="2.4E-2"/>
  </r>
  <r>
    <x v="5"/>
    <x v="1"/>
    <n v="2.504018776828432E-2"/>
  </r>
  <r>
    <x v="6"/>
    <x v="1"/>
    <n v="2.5000000000000001E-2"/>
  </r>
  <r>
    <x v="0"/>
    <x v="2"/>
    <n v="3.1E-2"/>
  </r>
  <r>
    <x v="1"/>
    <x v="2"/>
    <n v="2.5999999999999999E-2"/>
  </r>
  <r>
    <x v="2"/>
    <x v="2"/>
    <n v="2.7E-2"/>
  </r>
  <r>
    <x v="3"/>
    <x v="2"/>
    <n v="2.7E-2"/>
  </r>
  <r>
    <x v="4"/>
    <x v="2"/>
    <n v="3.4000000000000002E-2"/>
  </r>
  <r>
    <x v="5"/>
    <x v="2"/>
    <n v="3.6283968174655033E-2"/>
  </r>
  <r>
    <x v="6"/>
    <x v="2"/>
    <n v="2.7E-2"/>
  </r>
  <r>
    <x v="0"/>
    <x v="3"/>
    <n v="3.7999999999999999E-2"/>
  </r>
  <r>
    <x v="1"/>
    <x v="3"/>
    <n v="3.7999999999999999E-2"/>
  </r>
  <r>
    <x v="2"/>
    <x v="3"/>
    <n v="3.9E-2"/>
  </r>
  <r>
    <x v="3"/>
    <x v="3"/>
    <n v="0.04"/>
  </r>
  <r>
    <x v="4"/>
    <x v="3"/>
    <n v="4.1000000000000002E-2"/>
  </r>
  <r>
    <x v="5"/>
    <x v="3"/>
    <n v="4.2057792730972716E-2"/>
  </r>
  <r>
    <x v="6"/>
    <x v="3"/>
    <n v="4.2999999999999997E-2"/>
  </r>
  <r>
    <x v="0"/>
    <x v="4"/>
    <n v="4.7E-2"/>
  </r>
  <r>
    <x v="1"/>
    <x v="4"/>
    <n v="4.7E-2"/>
  </r>
  <r>
    <x v="2"/>
    <x v="4"/>
    <n v="4.9000000000000002E-2"/>
  </r>
  <r>
    <x v="3"/>
    <x v="4"/>
    <n v="5.0999999999999997E-2"/>
  </r>
  <r>
    <x v="4"/>
    <x v="4"/>
    <n v="5.2999999999999999E-2"/>
  </r>
  <r>
    <x v="5"/>
    <x v="4"/>
    <n v="5.1919283468187562E-2"/>
  </r>
  <r>
    <x v="6"/>
    <x v="4"/>
    <n v="5.3999999999999999E-2"/>
  </r>
  <r>
    <x v="0"/>
    <x v="5"/>
    <n v="2.7E-2"/>
  </r>
  <r>
    <x v="1"/>
    <x v="5"/>
    <n v="2.8000000000000001E-2"/>
  </r>
  <r>
    <x v="2"/>
    <x v="5"/>
    <n v="2.8000000000000001E-2"/>
  </r>
  <r>
    <x v="3"/>
    <x v="5"/>
    <n v="2.9000000000000001E-2"/>
  </r>
  <r>
    <x v="4"/>
    <x v="5"/>
    <n v="2.7E-2"/>
  </r>
  <r>
    <x v="5"/>
    <x v="5"/>
    <n v="3.0003824091778201E-2"/>
  </r>
  <r>
    <x v="6"/>
    <x v="5"/>
    <n v="2.8000000000000001E-2"/>
  </r>
  <r>
    <x v="0"/>
    <x v="6"/>
    <n v="2.7E-2"/>
  </r>
  <r>
    <x v="1"/>
    <x v="6"/>
    <n v="2.7E-2"/>
  </r>
  <r>
    <x v="2"/>
    <x v="6"/>
    <n v="2.8000000000000001E-2"/>
  </r>
  <r>
    <x v="3"/>
    <x v="6"/>
    <n v="2.7E-2"/>
  </r>
  <r>
    <x v="4"/>
    <x v="6"/>
    <n v="2.8000000000000001E-2"/>
  </r>
  <r>
    <x v="5"/>
    <x v="6"/>
    <n v="2.9762808070891458E-2"/>
  </r>
  <r>
    <x v="6"/>
    <x v="6"/>
    <n v="2.7E-2"/>
  </r>
</pivotCacheRecords>
</file>

<file path=xl/pivotCache/pivotCacheRecords6.xml><?xml version="1.0" encoding="utf-8"?>
<pivotCacheRecords xmlns="http://schemas.openxmlformats.org/spreadsheetml/2006/main" xmlns:r="http://schemas.openxmlformats.org/officeDocument/2006/relationships" count="49">
  <r>
    <x v="0"/>
    <x v="0"/>
    <n v="2.5000000000000001E-2"/>
  </r>
  <r>
    <x v="0"/>
    <x v="1"/>
    <n v="2.9000000000000001E-2"/>
  </r>
  <r>
    <x v="0"/>
    <x v="2"/>
    <n v="0.04"/>
  </r>
  <r>
    <x v="0"/>
    <x v="3"/>
    <n v="3.9E-2"/>
  </r>
  <r>
    <x v="0"/>
    <x v="4"/>
    <n v="3.4000000000000002E-2"/>
  </r>
  <r>
    <x v="0"/>
    <x v="5"/>
    <n v="4.1134664112230393E-2"/>
  </r>
  <r>
    <x v="0"/>
    <x v="6"/>
    <n v="3.3000000000000002E-2"/>
  </r>
  <r>
    <x v="1"/>
    <x v="0"/>
    <n v="2.3E-2"/>
  </r>
  <r>
    <x v="1"/>
    <x v="1"/>
    <n v="2.8000000000000001E-2"/>
  </r>
  <r>
    <x v="1"/>
    <x v="2"/>
    <n v="3.5999999999999997E-2"/>
  </r>
  <r>
    <x v="1"/>
    <x v="3"/>
    <n v="3.5999999999999997E-2"/>
  </r>
  <r>
    <x v="1"/>
    <x v="4"/>
    <n v="0.04"/>
  </r>
  <r>
    <x v="1"/>
    <x v="5"/>
    <n v="4.2627110861282798E-2"/>
  </r>
  <r>
    <x v="1"/>
    <x v="6"/>
    <n v="0.04"/>
  </r>
  <r>
    <x v="2"/>
    <x v="0"/>
    <n v="1.4999999999999999E-2"/>
  </r>
  <r>
    <x v="2"/>
    <x v="1"/>
    <n v="2.3E-2"/>
  </r>
  <r>
    <x v="2"/>
    <x v="2"/>
    <n v="0.03"/>
  </r>
  <r>
    <x v="2"/>
    <x v="3"/>
    <n v="3.1E-2"/>
  </r>
  <r>
    <x v="2"/>
    <x v="4"/>
    <n v="3.2000000000000001E-2"/>
  </r>
  <r>
    <x v="2"/>
    <x v="5"/>
    <n v="3.8000794352410605E-2"/>
  </r>
  <r>
    <x v="2"/>
    <x v="6"/>
    <n v="3.9E-2"/>
  </r>
  <r>
    <x v="3"/>
    <x v="0"/>
    <n v="2.1000000000000001E-2"/>
  </r>
  <r>
    <x v="3"/>
    <x v="1"/>
    <n v="2.4E-2"/>
  </r>
  <r>
    <x v="3"/>
    <x v="2"/>
    <n v="2.5000000000000001E-2"/>
  </r>
  <r>
    <x v="3"/>
    <x v="3"/>
    <n v="2.5999999999999999E-2"/>
  </r>
  <r>
    <x v="3"/>
    <x v="4"/>
    <n v="2.5999999999999999E-2"/>
  </r>
  <r>
    <x v="3"/>
    <x v="5"/>
    <n v="2.5955961378015466E-2"/>
  </r>
  <r>
    <x v="3"/>
    <x v="6"/>
    <n v="2.5000000000000001E-2"/>
  </r>
  <r>
    <x v="4"/>
    <x v="0"/>
    <n v="0.02"/>
  </r>
  <r>
    <x v="4"/>
    <x v="1"/>
    <n v="2.4E-2"/>
  </r>
  <r>
    <x v="4"/>
    <x v="2"/>
    <n v="2.5000000000000001E-2"/>
  </r>
  <r>
    <x v="4"/>
    <x v="3"/>
    <n v="2.8000000000000001E-2"/>
  </r>
  <r>
    <x v="4"/>
    <x v="4"/>
    <n v="2.7E-2"/>
  </r>
  <r>
    <x v="4"/>
    <x v="5"/>
    <n v="2.5445958045028628E-2"/>
  </r>
  <r>
    <x v="4"/>
    <x v="6"/>
    <n v="2.7E-2"/>
  </r>
  <r>
    <x v="5"/>
    <x v="0"/>
    <n v="2.1999999999999999E-2"/>
  </r>
  <r>
    <x v="5"/>
    <x v="1"/>
    <n v="2.7E-2"/>
  </r>
  <r>
    <x v="5"/>
    <x v="2"/>
    <n v="3.1E-2"/>
  </r>
  <r>
    <x v="5"/>
    <x v="3"/>
    <n v="3.1E-2"/>
  </r>
  <r>
    <x v="5"/>
    <x v="4"/>
    <n v="3.1E-2"/>
  </r>
  <r>
    <x v="5"/>
    <x v="5"/>
    <n v="3.4078606330996387E-2"/>
  </r>
  <r>
    <x v="5"/>
    <x v="6"/>
    <n v="3.3000000000000002E-2"/>
  </r>
  <r>
    <x v="6"/>
    <x v="0"/>
    <n v="2.1999999999999999E-2"/>
  </r>
  <r>
    <x v="6"/>
    <x v="1"/>
    <n v="2.7E-2"/>
  </r>
  <r>
    <x v="6"/>
    <x v="2"/>
    <n v="3.5999999999999997E-2"/>
  </r>
  <r>
    <x v="6"/>
    <x v="3"/>
    <n v="3.5000000000000003E-2"/>
  </r>
  <r>
    <x v="6"/>
    <x v="4"/>
    <n v="3.5999999999999997E-2"/>
  </r>
  <r>
    <x v="6"/>
    <x v="5"/>
    <n v="4.110792762159253E-2"/>
  </r>
  <r>
    <x v="6"/>
    <x v="6"/>
    <n v="3.7999999999999999E-2"/>
  </r>
</pivotCacheRecords>
</file>

<file path=xl/pivotCache/pivotCacheRecords7.xml><?xml version="1.0" encoding="utf-8"?>
<pivotCacheRecords xmlns="http://schemas.openxmlformats.org/spreadsheetml/2006/main" xmlns:r="http://schemas.openxmlformats.org/officeDocument/2006/relationships" count="147">
  <r>
    <x v="0"/>
    <x v="0"/>
    <x v="0"/>
    <n v="0.1016913504513189"/>
  </r>
  <r>
    <x v="0"/>
    <x v="0"/>
    <x v="1"/>
    <n v="0.10286319781384196"/>
  </r>
  <r>
    <x v="0"/>
    <x v="0"/>
    <x v="2"/>
    <n v="0.11273506985088996"/>
  </r>
  <r>
    <x v="0"/>
    <x v="0"/>
    <x v="3"/>
    <n v="0.11465853442712819"/>
  </r>
  <r>
    <x v="0"/>
    <x v="0"/>
    <x v="4"/>
    <n v="0.14199999999999999"/>
  </r>
  <r>
    <x v="0"/>
    <x v="0"/>
    <x v="5"/>
    <n v="0.13855308236331215"/>
  </r>
  <r>
    <x v="0"/>
    <x v="0"/>
    <x v="6"/>
    <n v="0.14399999999999999"/>
  </r>
  <r>
    <x v="1"/>
    <x v="0"/>
    <x v="0"/>
    <n v="9.6699902820857567E-2"/>
  </r>
  <r>
    <x v="1"/>
    <x v="0"/>
    <x v="1"/>
    <n v="9.9778330449826994E-2"/>
  </r>
  <r>
    <x v="1"/>
    <x v="0"/>
    <x v="2"/>
    <n v="0.10833466177799032"/>
  </r>
  <r>
    <x v="1"/>
    <x v="0"/>
    <x v="3"/>
    <n v="0.1083626714308234"/>
  </r>
  <r>
    <x v="1"/>
    <x v="0"/>
    <x v="4"/>
    <n v="0.13100000000000001"/>
  </r>
  <r>
    <x v="1"/>
    <x v="0"/>
    <x v="5"/>
    <n v="0.12722355918326841"/>
  </r>
  <r>
    <x v="1"/>
    <x v="0"/>
    <x v="6"/>
    <n v="0.13200000000000001"/>
  </r>
  <r>
    <x v="2"/>
    <x v="0"/>
    <x v="0"/>
    <n v="8.6665700763063847E-2"/>
  </r>
  <r>
    <x v="2"/>
    <x v="0"/>
    <x v="1"/>
    <n v="8.8021912940479716E-2"/>
  </r>
  <r>
    <x v="2"/>
    <x v="0"/>
    <x v="2"/>
    <n v="9.6121088236725549E-2"/>
  </r>
  <r>
    <x v="2"/>
    <x v="0"/>
    <x v="3"/>
    <n v="9.8104334335304952E-2"/>
  </r>
  <r>
    <x v="2"/>
    <x v="0"/>
    <x v="4"/>
    <n v="0.122"/>
  </r>
  <r>
    <x v="2"/>
    <x v="0"/>
    <x v="5"/>
    <n v="0.1171811676431764"/>
  </r>
  <r>
    <x v="2"/>
    <x v="0"/>
    <x v="6"/>
    <n v="0.11799999999999999"/>
  </r>
  <r>
    <x v="3"/>
    <x v="0"/>
    <x v="0"/>
    <n v="9.7243491577335375E-2"/>
  </r>
  <r>
    <x v="3"/>
    <x v="0"/>
    <x v="1"/>
    <n v="0.10618066561014262"/>
  </r>
  <r>
    <x v="3"/>
    <x v="0"/>
    <x v="2"/>
    <n v="0.12236944660950896"/>
  </r>
  <r>
    <x v="3"/>
    <x v="0"/>
    <x v="3"/>
    <n v="0.12317167051578137"/>
  </r>
  <r>
    <x v="3"/>
    <x v="0"/>
    <x v="4"/>
    <n v="0.13700000000000001"/>
  </r>
  <r>
    <x v="3"/>
    <x v="0"/>
    <x v="5"/>
    <n v="0.13649851632047477"/>
  </r>
  <r>
    <x v="3"/>
    <x v="0"/>
    <x v="6"/>
    <n v="0.14399999999999999"/>
  </r>
  <r>
    <x v="4"/>
    <x v="0"/>
    <x v="0"/>
    <n v="8.393152954168967E-2"/>
  </r>
  <r>
    <x v="4"/>
    <x v="0"/>
    <x v="1"/>
    <n v="7.874015748031496E-2"/>
  </r>
  <r>
    <x v="4"/>
    <x v="0"/>
    <x v="2"/>
    <n v="8.6798771978788727E-2"/>
  </r>
  <r>
    <x v="4"/>
    <x v="0"/>
    <x v="3"/>
    <n v="8.8989017178259647E-2"/>
  </r>
  <r>
    <x v="4"/>
    <x v="0"/>
    <x v="4"/>
    <n v="0.107"/>
  </r>
  <r>
    <x v="4"/>
    <x v="0"/>
    <x v="5"/>
    <n v="0.1068576149820986"/>
  </r>
  <r>
    <x v="4"/>
    <x v="0"/>
    <x v="6"/>
    <n v="0.105"/>
  </r>
  <r>
    <x v="5"/>
    <x v="0"/>
    <x v="0"/>
    <n v="8.72E-2"/>
  </r>
  <r>
    <x v="5"/>
    <x v="0"/>
    <x v="1"/>
    <n v="0.10199004975124377"/>
  </r>
  <r>
    <x v="5"/>
    <x v="0"/>
    <x v="2"/>
    <n v="0.10235580828594638"/>
  </r>
  <r>
    <x v="5"/>
    <x v="0"/>
    <x v="3"/>
    <n v="0.10194174757281553"/>
  </r>
  <r>
    <x v="5"/>
    <x v="0"/>
    <x v="4"/>
    <n v="0.128"/>
  </r>
  <r>
    <x v="5"/>
    <x v="0"/>
    <x v="5"/>
    <n v="0.12635658914728681"/>
  </r>
  <r>
    <x v="5"/>
    <x v="0"/>
    <x v="6"/>
    <n v="0.13100000000000001"/>
  </r>
  <r>
    <x v="6"/>
    <x v="0"/>
    <x v="0"/>
    <n v="8.7406927808352214E-2"/>
  </r>
  <r>
    <x v="6"/>
    <x v="0"/>
    <x v="1"/>
    <n v="8.9143426294820721E-2"/>
  </r>
  <r>
    <x v="6"/>
    <x v="0"/>
    <x v="2"/>
    <n v="9.7424963096604894E-2"/>
  </r>
  <r>
    <x v="6"/>
    <x v="0"/>
    <x v="3"/>
    <n v="9.8915543871179762E-2"/>
  </r>
  <r>
    <x v="6"/>
    <x v="0"/>
    <x v="4"/>
    <n v="0.11799999999999999"/>
  </r>
  <r>
    <x v="6"/>
    <x v="0"/>
    <x v="5"/>
    <n v="0.11724357951826447"/>
  </r>
  <r>
    <x v="6"/>
    <x v="0"/>
    <x v="6"/>
    <n v="0.11899999999999999"/>
  </r>
  <r>
    <x v="0"/>
    <x v="1"/>
    <x v="0"/>
    <n v="0.11993252125142406"/>
  </r>
  <r>
    <x v="0"/>
    <x v="1"/>
    <x v="1"/>
    <n v="0.13027940438346997"/>
  </r>
  <r>
    <x v="0"/>
    <x v="1"/>
    <x v="2"/>
    <n v="9.8412628953385331E-2"/>
  </r>
  <r>
    <x v="0"/>
    <x v="1"/>
    <x v="3"/>
    <n v="0.10772627503285917"/>
  </r>
  <r>
    <x v="0"/>
    <x v="1"/>
    <x v="4"/>
    <n v="9.7199999999999995E-2"/>
  </r>
  <r>
    <x v="0"/>
    <x v="1"/>
    <x v="5"/>
    <n v="9.66601887283874E-2"/>
  </r>
  <r>
    <x v="0"/>
    <x v="1"/>
    <x v="6"/>
    <n v="9.5000000000000001E-2"/>
  </r>
  <r>
    <x v="1"/>
    <x v="1"/>
    <x v="0"/>
    <n v="0.11328691808996393"/>
  </r>
  <r>
    <x v="1"/>
    <x v="1"/>
    <x v="1"/>
    <n v="0.12225616349480969"/>
  </r>
  <r>
    <x v="1"/>
    <x v="1"/>
    <x v="2"/>
    <n v="9.5422179711993196E-2"/>
  </r>
  <r>
    <x v="1"/>
    <x v="1"/>
    <x v="3"/>
    <n v="0.103200042036677"/>
  </r>
  <r>
    <x v="1"/>
    <x v="1"/>
    <x v="4"/>
    <n v="9.4E-2"/>
  </r>
  <r>
    <x v="1"/>
    <x v="1"/>
    <x v="5"/>
    <n v="9.121244448855037E-2"/>
  </r>
  <r>
    <x v="1"/>
    <x v="1"/>
    <x v="6"/>
    <n v="0.09"/>
  </r>
  <r>
    <x v="2"/>
    <x v="1"/>
    <x v="0"/>
    <n v="0.1088090408577224"/>
  </r>
  <r>
    <x v="2"/>
    <x v="1"/>
    <x v="1"/>
    <n v="0.11598065343993683"/>
  </r>
  <r>
    <x v="2"/>
    <x v="1"/>
    <x v="2"/>
    <n v="9.1619214483866257E-2"/>
  </r>
  <r>
    <x v="2"/>
    <x v="1"/>
    <x v="3"/>
    <n v="9.9970910501309032E-2"/>
  </r>
  <r>
    <x v="2"/>
    <x v="1"/>
    <x v="4"/>
    <n v="9.0999999999999998E-2"/>
  </r>
  <r>
    <x v="2"/>
    <x v="1"/>
    <x v="5"/>
    <n v="8.9275375743961466E-2"/>
  </r>
  <r>
    <x v="2"/>
    <x v="1"/>
    <x v="6"/>
    <n v="8.6999999999999994E-2"/>
  </r>
  <r>
    <x v="3"/>
    <x v="1"/>
    <x v="0"/>
    <n v="0.13705972434915772"/>
  </r>
  <r>
    <x v="3"/>
    <x v="1"/>
    <x v="1"/>
    <n v="0.14976228209191758"/>
  </r>
  <r>
    <x v="3"/>
    <x v="1"/>
    <x v="2"/>
    <n v="0.1044427123928293"/>
  </r>
  <r>
    <x v="3"/>
    <x v="1"/>
    <x v="3"/>
    <n v="0.11162432640492687"/>
  </r>
  <r>
    <x v="3"/>
    <x v="1"/>
    <x v="4"/>
    <n v="0.107"/>
  </r>
  <r>
    <x v="3"/>
    <x v="1"/>
    <x v="5"/>
    <n v="9.7922848664688422E-2"/>
  </r>
  <r>
    <x v="3"/>
    <x v="1"/>
    <x v="6"/>
    <n v="9.9000000000000005E-2"/>
  </r>
  <r>
    <x v="4"/>
    <x v="1"/>
    <x v="0"/>
    <n v="9.8288238542241849E-2"/>
  </r>
  <r>
    <x v="4"/>
    <x v="1"/>
    <x v="1"/>
    <n v="0.11473565804274466"/>
  </r>
  <r>
    <x v="4"/>
    <x v="1"/>
    <x v="2"/>
    <n v="9.1822495115824729E-2"/>
  </r>
  <r>
    <x v="4"/>
    <x v="1"/>
    <x v="3"/>
    <n v="9.9690228104759221E-2"/>
  </r>
  <r>
    <x v="4"/>
    <x v="1"/>
    <x v="4"/>
    <n v="8.6999999999999994E-2"/>
  </r>
  <r>
    <x v="4"/>
    <x v="1"/>
    <x v="5"/>
    <n v="8.9507022858716603E-2"/>
  </r>
  <r>
    <x v="4"/>
    <x v="1"/>
    <x v="6"/>
    <n v="7.9000000000000001E-2"/>
  </r>
  <r>
    <x v="5"/>
    <x v="1"/>
    <x v="0"/>
    <n v="0.14080000000000001"/>
  </r>
  <r>
    <x v="5"/>
    <x v="1"/>
    <x v="1"/>
    <n v="0.13432835820895522"/>
  </r>
  <r>
    <x v="5"/>
    <x v="1"/>
    <x v="2"/>
    <n v="9.9918765231519088E-2"/>
  </r>
  <r>
    <x v="5"/>
    <x v="1"/>
    <x v="3"/>
    <n v="0.11084142394822007"/>
  </r>
  <r>
    <x v="5"/>
    <x v="1"/>
    <x v="4"/>
    <n v="9.8000000000000004E-2"/>
  </r>
  <r>
    <x v="5"/>
    <x v="1"/>
    <x v="5"/>
    <n v="9.6124031007751937E-2"/>
  </r>
  <r>
    <x v="5"/>
    <x v="1"/>
    <x v="6"/>
    <n v="9.7000000000000003E-2"/>
  </r>
  <r>
    <x v="6"/>
    <x v="1"/>
    <x v="0"/>
    <n v="0.11508578828099708"/>
  </r>
  <r>
    <x v="6"/>
    <x v="1"/>
    <x v="1"/>
    <n v="0.12599601593625498"/>
  </r>
  <r>
    <x v="6"/>
    <x v="1"/>
    <x v="2"/>
    <n v="9.61128423814991E-2"/>
  </r>
  <r>
    <x v="6"/>
    <x v="1"/>
    <x v="3"/>
    <n v="0.10450213604995071"/>
  </r>
  <r>
    <x v="6"/>
    <x v="1"/>
    <x v="4"/>
    <n v="9.4E-2"/>
  </r>
  <r>
    <x v="6"/>
    <x v="1"/>
    <x v="5"/>
    <n v="9.2678258095390015E-2"/>
  </r>
  <r>
    <x v="6"/>
    <x v="1"/>
    <x v="6"/>
    <n v="8.6999999999999994E-2"/>
  </r>
  <r>
    <x v="0"/>
    <x v="2"/>
    <x v="0"/>
    <n v="7.0000000000000001E-3"/>
  </r>
  <r>
    <x v="0"/>
    <x v="2"/>
    <x v="1"/>
    <n v="4.0000000000000001E-3"/>
  </r>
  <r>
    <x v="0"/>
    <x v="2"/>
    <x v="2"/>
    <n v="-0.03"/>
  </r>
  <r>
    <x v="0"/>
    <x v="2"/>
    <x v="3"/>
    <n v="1.4E-2"/>
  </r>
  <r>
    <x v="0"/>
    <x v="2"/>
    <x v="4"/>
    <n v="3.2899999999999999E-2"/>
  </r>
  <r>
    <x v="0"/>
    <x v="2"/>
    <x v="5"/>
    <n v="4.2911200122024352E-2"/>
  </r>
  <r>
    <x v="0"/>
    <x v="2"/>
    <x v="6"/>
    <n v="4.8000000000000001E-2"/>
  </r>
  <r>
    <x v="1"/>
    <x v="2"/>
    <x v="0"/>
    <n v="7.0000000000000001E-3"/>
  </r>
  <r>
    <x v="1"/>
    <x v="2"/>
    <x v="1"/>
    <n v="5.0000000000000001E-3"/>
  </r>
  <r>
    <x v="1"/>
    <x v="2"/>
    <x v="2"/>
    <n v="2E-3"/>
  </r>
  <r>
    <x v="1"/>
    <x v="2"/>
    <x v="3"/>
    <n v="1.0999999999999999E-2"/>
  </r>
  <r>
    <x v="1"/>
    <x v="2"/>
    <x v="4"/>
    <n v="2.3900000000000001E-2"/>
  </r>
  <r>
    <x v="1"/>
    <x v="2"/>
    <x v="5"/>
    <n v="3.4281901927073977E-2"/>
  </r>
  <r>
    <x v="1"/>
    <x v="2"/>
    <x v="6"/>
    <n v="4.2999999999999997E-2"/>
  </r>
  <r>
    <x v="2"/>
    <x v="2"/>
    <x v="0"/>
    <n v="0"/>
  </r>
  <r>
    <x v="2"/>
    <x v="2"/>
    <x v="1"/>
    <n v="-1E-3"/>
  </r>
  <r>
    <x v="2"/>
    <x v="2"/>
    <x v="2"/>
    <n v="-7.0000000000000001E-3"/>
  </r>
  <r>
    <x v="2"/>
    <x v="2"/>
    <x v="3"/>
    <n v="4.0000000000000001E-3"/>
  </r>
  <r>
    <x v="2"/>
    <x v="2"/>
    <x v="4"/>
    <n v="1.9699999999999999E-2"/>
  </r>
  <r>
    <x v="2"/>
    <x v="2"/>
    <x v="5"/>
    <n v="2.6554773678204642E-2"/>
  </r>
  <r>
    <x v="2"/>
    <x v="2"/>
    <x v="6"/>
    <n v="2.8000000000000001E-2"/>
  </r>
  <r>
    <x v="3"/>
    <x v="2"/>
    <x v="0"/>
    <n v="-2.1999999999999999E-2"/>
  </r>
  <r>
    <x v="3"/>
    <x v="2"/>
    <x v="1"/>
    <n v="1E-3"/>
  </r>
  <r>
    <x v="3"/>
    <x v="2"/>
    <x v="2"/>
    <n v="-1.7999999999999999E-2"/>
  </r>
  <r>
    <x v="3"/>
    <x v="2"/>
    <x v="3"/>
    <n v="1.2E-2"/>
  </r>
  <r>
    <x v="3"/>
    <x v="2"/>
    <x v="4"/>
    <n v="1.9199999999999998E-2"/>
  </r>
  <r>
    <x v="3"/>
    <x v="2"/>
    <x v="5"/>
    <n v="1.812688821752266E-2"/>
  </r>
  <r>
    <x v="3"/>
    <x v="2"/>
    <x v="6"/>
    <n v="3.3000000000000002E-2"/>
  </r>
  <r>
    <x v="4"/>
    <x v="2"/>
    <x v="0"/>
    <n v="-1E-3"/>
  </r>
  <r>
    <x v="4"/>
    <x v="2"/>
    <x v="1"/>
    <n v="4.0000000000000001E-3"/>
  </r>
  <r>
    <x v="4"/>
    <x v="2"/>
    <x v="2"/>
    <n v="-1.4E-2"/>
  </r>
  <r>
    <x v="4"/>
    <x v="2"/>
    <x v="3"/>
    <n v="-8.9999999999999993E-3"/>
  </r>
  <r>
    <x v="4"/>
    <x v="2"/>
    <x v="4"/>
    <n v="6.0000000000000001E-3"/>
  </r>
  <r>
    <x v="4"/>
    <x v="2"/>
    <x v="5"/>
    <n v="1.5948517067711249E-2"/>
  </r>
  <r>
    <x v="4"/>
    <x v="2"/>
    <x v="6"/>
    <n v="1.0999999999999999E-2"/>
  </r>
  <r>
    <x v="5"/>
    <x v="2"/>
    <x v="0"/>
    <n v="1E-3"/>
  </r>
  <r>
    <x v="5"/>
    <x v="2"/>
    <x v="1"/>
    <n v="-1.0999999999999999E-2"/>
  </r>
  <r>
    <x v="5"/>
    <x v="2"/>
    <x v="2"/>
    <n v="-4.0000000000000001E-3"/>
  </r>
  <r>
    <x v="5"/>
    <x v="2"/>
    <x v="3"/>
    <n v="4.0000000000000001E-3"/>
  </r>
  <r>
    <x v="5"/>
    <x v="2"/>
    <x v="4"/>
    <n v="8.8999999999999999E-3"/>
  </r>
  <r>
    <x v="5"/>
    <x v="2"/>
    <x v="5"/>
    <n v="3.4482758620689655E-2"/>
  </r>
  <r>
    <x v="5"/>
    <x v="2"/>
    <x v="6"/>
    <n v="3.7999999999999999E-2"/>
  </r>
  <r>
    <x v="6"/>
    <x v="2"/>
    <x v="0"/>
    <n v="-5.0000000000000001E-3"/>
  </r>
  <r>
    <x v="6"/>
    <x v="2"/>
    <x v="1"/>
    <n v="0"/>
  </r>
  <r>
    <x v="6"/>
    <x v="2"/>
    <x v="2"/>
    <n v="-1.2999999999999999E-2"/>
  </r>
  <r>
    <x v="6"/>
    <x v="2"/>
    <x v="3"/>
    <n v="-2E-3"/>
  </r>
  <r>
    <x v="6"/>
    <x v="2"/>
    <x v="4"/>
    <n v="9.7000000000000003E-3"/>
  </r>
  <r>
    <x v="6"/>
    <x v="2"/>
    <x v="5"/>
    <n v="2.0179007323026851E-2"/>
  </r>
  <r>
    <x v="6"/>
    <x v="2"/>
    <x v="6"/>
    <n v="2.1000000000000001E-2"/>
  </r>
</pivotCacheRecords>
</file>

<file path=xl/pivotCache/pivotCacheRecords8.xml><?xml version="1.0" encoding="utf-8"?>
<pivotCacheRecords xmlns="http://schemas.openxmlformats.org/spreadsheetml/2006/main" xmlns:r="http://schemas.openxmlformats.org/officeDocument/2006/relationships" count="49">
  <r>
    <x v="0"/>
    <x v="0"/>
    <n v="0.22162387170274295"/>
  </r>
  <r>
    <x v="0"/>
    <x v="1"/>
    <n v="0.23314260219731192"/>
  </r>
  <r>
    <x v="0"/>
    <x v="2"/>
    <n v="0.21114769880427531"/>
  </r>
  <r>
    <x v="0"/>
    <x v="3"/>
    <n v="0.22238480945998734"/>
  </r>
  <r>
    <x v="0"/>
    <x v="4"/>
    <n v="0.2399"/>
  </r>
  <r>
    <x v="0"/>
    <x v="5"/>
    <n v="0.23521327109169954"/>
  </r>
  <r>
    <x v="0"/>
    <x v="6"/>
    <n v="0.23899999999999999"/>
  </r>
  <r>
    <x v="1"/>
    <x v="0"/>
    <n v="0.20998682091082149"/>
  </r>
  <r>
    <x v="1"/>
    <x v="1"/>
    <n v="0.2220344939446367"/>
  </r>
  <r>
    <x v="1"/>
    <x v="2"/>
    <n v="0.20375684148998352"/>
  </r>
  <r>
    <x v="1"/>
    <x v="3"/>
    <n v="0.21156271346750039"/>
  </r>
  <r>
    <x v="1"/>
    <x v="4"/>
    <n v="0.22470000000000001"/>
  </r>
  <r>
    <x v="1"/>
    <x v="5"/>
    <n v="0.21843600367181878"/>
  </r>
  <r>
    <x v="1"/>
    <x v="6"/>
    <n v="0.22900000000000001"/>
  </r>
  <r>
    <x v="2"/>
    <x v="0"/>
    <n v="0.19547474162078626"/>
  </r>
  <r>
    <x v="2"/>
    <x v="1"/>
    <n v="0.20400256638041653"/>
  </r>
  <r>
    <x v="2"/>
    <x v="2"/>
    <n v="0.18774030272059181"/>
  </r>
  <r>
    <x v="2"/>
    <x v="3"/>
    <n v="0.19807524483661398"/>
  </r>
  <r>
    <x v="2"/>
    <x v="4"/>
    <n v="0.21299999999999999"/>
  </r>
  <r>
    <x v="2"/>
    <x v="5"/>
    <n v="0.20645654338713787"/>
  </r>
  <r>
    <x v="2"/>
    <x v="6"/>
    <n v="0.20499999999999999"/>
  </r>
  <r>
    <x v="3"/>
    <x v="0"/>
    <n v="0.23430321592649311"/>
  </r>
  <r>
    <x v="3"/>
    <x v="1"/>
    <n v="0.25594294770206022"/>
  </r>
  <r>
    <x v="3"/>
    <x v="2"/>
    <n v="0.22681215900233825"/>
  </r>
  <r>
    <x v="3"/>
    <x v="3"/>
    <n v="0.23479599692070824"/>
  </r>
  <r>
    <x v="3"/>
    <x v="4"/>
    <n v="0.2447"/>
  </r>
  <r>
    <x v="3"/>
    <x v="5"/>
    <n v="0.23442136498516319"/>
  </r>
  <r>
    <x v="3"/>
    <x v="6"/>
    <n v="0.24399999999999999"/>
  </r>
  <r>
    <x v="4"/>
    <x v="0"/>
    <n v="0.22800000000000001"/>
  </r>
  <r>
    <x v="4"/>
    <x v="1"/>
    <n v="0.23631840796019898"/>
  </r>
  <r>
    <x v="4"/>
    <x v="2"/>
    <n v="0.20227457351746547"/>
  </r>
  <r>
    <x v="4"/>
    <x v="3"/>
    <n v="0.2127831715210356"/>
  </r>
  <r>
    <x v="4"/>
    <x v="4"/>
    <n v="0.2253"/>
  </r>
  <r>
    <x v="4"/>
    <x v="5"/>
    <n v="0.22248062015503875"/>
  </r>
  <r>
    <x v="4"/>
    <x v="6"/>
    <n v="0.22900000000000001"/>
  </r>
  <r>
    <x v="5"/>
    <x v="0"/>
    <n v="0.18221976808393153"/>
  </r>
  <r>
    <x v="5"/>
    <x v="1"/>
    <n v="0.19347581552305962"/>
  </r>
  <r>
    <x v="5"/>
    <x v="2"/>
    <n v="0.17862126709461346"/>
  </r>
  <r>
    <x v="5"/>
    <x v="3"/>
    <n v="0.18867924528301888"/>
  </r>
  <r>
    <x v="5"/>
    <x v="4"/>
    <n v="0.19450000000000001"/>
  </r>
  <r>
    <x v="5"/>
    <x v="5"/>
    <n v="0.1963646378408152"/>
  </r>
  <r>
    <x v="5"/>
    <x v="6"/>
    <n v="0.184"/>
  </r>
  <r>
    <x v="6"/>
    <x v="0"/>
    <n v="0.2024927160893493"/>
  </r>
  <r>
    <x v="6"/>
    <x v="1"/>
    <n v="0.2151394422310757"/>
  </r>
  <r>
    <x v="6"/>
    <x v="2"/>
    <n v="0.19353780547810401"/>
  </r>
  <r>
    <x v="6"/>
    <x v="3"/>
    <n v="0.20341767992113047"/>
  </r>
  <r>
    <x v="6"/>
    <x v="4"/>
    <n v="0.21160000000000001"/>
  </r>
  <r>
    <x v="6"/>
    <x v="5"/>
    <n v="0.20992183761365449"/>
  </r>
  <r>
    <x v="6"/>
    <x v="6"/>
    <n v="0.20599999999999999"/>
  </r>
</pivotCacheRecords>
</file>

<file path=xl/pivotCache/pivotCacheRecords9.xml><?xml version="1.0" encoding="utf-8"?>
<pivotCacheRecords xmlns="http://schemas.openxmlformats.org/spreadsheetml/2006/main" xmlns:r="http://schemas.openxmlformats.org/officeDocument/2006/relationships" count="210">
  <r>
    <x v="0"/>
    <x v="0"/>
    <x v="0"/>
    <n v="0.94199999999999995"/>
  </r>
  <r>
    <x v="0"/>
    <x v="1"/>
    <x v="0"/>
    <n v="0.95899999999999996"/>
  </r>
  <r>
    <x v="0"/>
    <x v="2"/>
    <x v="0"/>
    <n v="0.96499999999999997"/>
  </r>
  <r>
    <x v="0"/>
    <x v="3"/>
    <x v="0"/>
    <n v="0.95399999999999996"/>
  </r>
  <r>
    <x v="0"/>
    <x v="4"/>
    <x v="0"/>
    <n v="0.92200000000000004"/>
  </r>
  <r>
    <x v="0"/>
    <x v="5"/>
    <x v="0"/>
    <n v="0.90900000000000003"/>
  </r>
  <r>
    <x v="0"/>
    <x v="6"/>
    <x v="0"/>
    <n v="0.86699999999999999"/>
  </r>
  <r>
    <x v="1"/>
    <x v="0"/>
    <x v="0"/>
    <n v="0.94499999999999995"/>
  </r>
  <r>
    <x v="1"/>
    <x v="1"/>
    <x v="0"/>
    <n v="0.96199999999999997"/>
  </r>
  <r>
    <x v="1"/>
    <x v="2"/>
    <x v="0"/>
    <n v="0.97"/>
  </r>
  <r>
    <x v="1"/>
    <x v="3"/>
    <x v="0"/>
    <n v="0.96199999999999997"/>
  </r>
  <r>
    <x v="1"/>
    <x v="4"/>
    <x v="0"/>
    <n v="0.93200000000000005"/>
  </r>
  <r>
    <x v="1"/>
    <x v="5"/>
    <x v="0"/>
    <n v="0.91600000000000004"/>
  </r>
  <r>
    <x v="1"/>
    <x v="6"/>
    <x v="0"/>
    <n v="0.879"/>
  </r>
  <r>
    <x v="2"/>
    <x v="0"/>
    <x v="0"/>
    <n v="0.94599999999999995"/>
  </r>
  <r>
    <x v="2"/>
    <x v="1"/>
    <x v="0"/>
    <n v="0.96399999999999997"/>
  </r>
  <r>
    <x v="2"/>
    <x v="2"/>
    <x v="0"/>
    <n v="0.96799999999999997"/>
  </r>
  <r>
    <x v="2"/>
    <x v="3"/>
    <x v="0"/>
    <n v="0.95499999999999996"/>
  </r>
  <r>
    <x v="2"/>
    <x v="4"/>
    <x v="0"/>
    <n v="0.94199999999999995"/>
  </r>
  <r>
    <x v="2"/>
    <x v="5"/>
    <x v="0"/>
    <n v="0.92600000000000005"/>
  </r>
  <r>
    <x v="2"/>
    <x v="6"/>
    <x v="0"/>
    <n v="0.88100000000000001"/>
  </r>
  <r>
    <x v="3"/>
    <x v="0"/>
    <x v="0"/>
    <n v="0.94499999999999995"/>
  </r>
  <r>
    <x v="3"/>
    <x v="1"/>
    <x v="0"/>
    <n v="0.96299999999999997"/>
  </r>
  <r>
    <x v="3"/>
    <x v="2"/>
    <x v="0"/>
    <n v="0.96299999999999997"/>
  </r>
  <r>
    <x v="3"/>
    <x v="3"/>
    <x v="0"/>
    <n v="0.95499999999999996"/>
  </r>
  <r>
    <x v="3"/>
    <x v="4"/>
    <x v="0"/>
    <n v="0.93500000000000005"/>
  </r>
  <r>
    <x v="3"/>
    <x v="5"/>
    <x v="0"/>
    <n v="0.89800000000000002"/>
  </r>
  <r>
    <x v="3"/>
    <x v="6"/>
    <x v="0"/>
    <n v="0.86599999999999999"/>
  </r>
  <r>
    <x v="4"/>
    <x v="0"/>
    <x v="0"/>
    <n v="0.95199999999999996"/>
  </r>
  <r>
    <x v="4"/>
    <x v="1"/>
    <x v="0"/>
    <n v="0.96499999999999997"/>
  </r>
  <r>
    <x v="4"/>
    <x v="2"/>
    <x v="0"/>
    <n v="0.98099999999999998"/>
  </r>
  <r>
    <x v="4"/>
    <x v="3"/>
    <x v="0"/>
    <n v="0.96699999999999997"/>
  </r>
  <r>
    <x v="4"/>
    <x v="4"/>
    <x v="0"/>
    <n v="0.94"/>
  </r>
  <r>
    <x v="4"/>
    <x v="5"/>
    <x v="0"/>
    <n v="0.93799999999999994"/>
  </r>
  <r>
    <x v="4"/>
    <x v="6"/>
    <x v="0"/>
    <n v="0.875"/>
  </r>
  <r>
    <x v="5"/>
    <x v="0"/>
    <x v="0"/>
    <n v="0.93500000000000005"/>
  </r>
  <r>
    <x v="5"/>
    <x v="1"/>
    <x v="0"/>
    <n v="0.98299999999999998"/>
  </r>
  <r>
    <x v="5"/>
    <x v="2"/>
    <x v="0"/>
    <n v="0.96299999999999997"/>
  </r>
  <r>
    <x v="5"/>
    <x v="3"/>
    <x v="0"/>
    <n v="0.96"/>
  </r>
  <r>
    <x v="5"/>
    <x v="4"/>
    <x v="0"/>
    <n v="0.94"/>
  </r>
  <r>
    <x v="5"/>
    <x v="5"/>
    <x v="0"/>
    <n v="0.92700000000000005"/>
  </r>
  <r>
    <x v="5"/>
    <x v="6"/>
    <x v="0"/>
    <n v="0.89400000000000002"/>
  </r>
  <r>
    <x v="0"/>
    <x v="0"/>
    <x v="1"/>
    <n v="0.78700000000000003"/>
  </r>
  <r>
    <x v="0"/>
    <x v="1"/>
    <x v="1"/>
    <n v="0.79800000000000004"/>
  </r>
  <r>
    <x v="0"/>
    <x v="2"/>
    <x v="1"/>
    <n v="0.80700000000000005"/>
  </r>
  <r>
    <x v="0"/>
    <x v="3"/>
    <x v="1"/>
    <n v="0.81200000000000006"/>
  </r>
  <r>
    <x v="0"/>
    <x v="4"/>
    <x v="1"/>
    <n v="0.74199999999999999"/>
  </r>
  <r>
    <x v="0"/>
    <x v="5"/>
    <x v="1"/>
    <n v="0.73899999999999999"/>
  </r>
  <r>
    <x v="0"/>
    <x v="6"/>
    <x v="1"/>
    <n v="0.72499999999999998"/>
  </r>
  <r>
    <x v="1"/>
    <x v="0"/>
    <x v="1"/>
    <n v="0.80200000000000005"/>
  </r>
  <r>
    <x v="1"/>
    <x v="1"/>
    <x v="1"/>
    <n v="0.81699999999999995"/>
  </r>
  <r>
    <x v="1"/>
    <x v="2"/>
    <x v="1"/>
    <n v="0.82699999999999996"/>
  </r>
  <r>
    <x v="1"/>
    <x v="3"/>
    <x v="1"/>
    <n v="0.83799999999999997"/>
  </r>
  <r>
    <x v="1"/>
    <x v="4"/>
    <x v="1"/>
    <n v="0.76600000000000001"/>
  </r>
  <r>
    <x v="1"/>
    <x v="5"/>
    <x v="1"/>
    <n v="0.75700000000000001"/>
  </r>
  <r>
    <x v="1"/>
    <x v="6"/>
    <x v="1"/>
    <n v="0.745"/>
  </r>
  <r>
    <x v="2"/>
    <x v="0"/>
    <x v="1"/>
    <n v="0.81400000000000006"/>
  </r>
  <r>
    <x v="2"/>
    <x v="1"/>
    <x v="1"/>
    <n v="0.80900000000000005"/>
  </r>
  <r>
    <x v="2"/>
    <x v="2"/>
    <x v="1"/>
    <n v="0.82299999999999995"/>
  </r>
  <r>
    <x v="2"/>
    <x v="3"/>
    <x v="1"/>
    <n v="0.82599999999999996"/>
  </r>
  <r>
    <x v="2"/>
    <x v="4"/>
    <x v="1"/>
    <n v="0.77300000000000002"/>
  </r>
  <r>
    <x v="2"/>
    <x v="5"/>
    <x v="1"/>
    <n v="0.76700000000000002"/>
  </r>
  <r>
    <x v="2"/>
    <x v="6"/>
    <x v="1"/>
    <n v="0.74199999999999999"/>
  </r>
  <r>
    <x v="3"/>
    <x v="0"/>
    <x v="1"/>
    <n v="0.82499999999999996"/>
  </r>
  <r>
    <x v="3"/>
    <x v="1"/>
    <x v="1"/>
    <n v="0.75800000000000001"/>
  </r>
  <r>
    <x v="3"/>
    <x v="2"/>
    <x v="1"/>
    <n v="0.81"/>
  </r>
  <r>
    <x v="3"/>
    <x v="3"/>
    <x v="1"/>
    <n v="0.81400000000000006"/>
  </r>
  <r>
    <x v="3"/>
    <x v="4"/>
    <x v="1"/>
    <n v="0.74199999999999999"/>
  </r>
  <r>
    <x v="3"/>
    <x v="5"/>
    <x v="1"/>
    <n v="0.75600000000000001"/>
  </r>
  <r>
    <x v="3"/>
    <x v="6"/>
    <x v="1"/>
    <n v="0.73099999999999998"/>
  </r>
  <r>
    <x v="4"/>
    <x v="0"/>
    <x v="1"/>
    <n v="0.82099999999999995"/>
  </r>
  <r>
    <x v="4"/>
    <x v="1"/>
    <x v="1"/>
    <n v="0.82"/>
  </r>
  <r>
    <x v="4"/>
    <x v="2"/>
    <x v="1"/>
    <n v="0.84099999999999997"/>
  </r>
  <r>
    <x v="4"/>
    <x v="3"/>
    <x v="1"/>
    <n v="0.83599999999999997"/>
  </r>
  <r>
    <x v="4"/>
    <x v="4"/>
    <x v="1"/>
    <n v="0.77300000000000002"/>
  </r>
  <r>
    <x v="4"/>
    <x v="5"/>
    <x v="1"/>
    <n v="0.79300000000000004"/>
  </r>
  <r>
    <x v="4"/>
    <x v="6"/>
    <x v="1"/>
    <n v="0.72899999999999998"/>
  </r>
  <r>
    <x v="5"/>
    <x v="0"/>
    <x v="1"/>
    <n v="0.78400000000000003"/>
  </r>
  <r>
    <x v="5"/>
    <x v="1"/>
    <x v="1"/>
    <n v="0.84099999999999997"/>
  </r>
  <r>
    <x v="5"/>
    <x v="2"/>
    <x v="1"/>
    <n v="0.79099999999999993"/>
  </r>
  <r>
    <x v="5"/>
    <x v="3"/>
    <x v="1"/>
    <n v="0.83900000000000008"/>
  </r>
  <r>
    <x v="5"/>
    <x v="4"/>
    <x v="1"/>
    <n v="0.73699999999999999"/>
  </r>
  <r>
    <x v="5"/>
    <x v="5"/>
    <x v="1"/>
    <n v="0.77300000000000002"/>
  </r>
  <r>
    <x v="5"/>
    <x v="6"/>
    <x v="1"/>
    <n v="0.76400000000000001"/>
  </r>
  <r>
    <x v="0"/>
    <x v="0"/>
    <x v="2"/>
    <n v="0.65200000000000002"/>
  </r>
  <r>
    <x v="0"/>
    <x v="1"/>
    <x v="2"/>
    <n v="0.64599999999999991"/>
  </r>
  <r>
    <x v="0"/>
    <x v="2"/>
    <x v="2"/>
    <n v="0.66099999999999992"/>
  </r>
  <r>
    <x v="0"/>
    <x v="3"/>
    <x v="2"/>
    <n v="0.63"/>
  </r>
  <r>
    <x v="0"/>
    <x v="4"/>
    <x v="2"/>
    <n v="0.58199999999999996"/>
  </r>
  <r>
    <x v="0"/>
    <x v="5"/>
    <x v="2"/>
    <n v="0.59699999999999998"/>
  </r>
  <r>
    <x v="0"/>
    <x v="6"/>
    <x v="2"/>
    <n v="0.57099999999999995"/>
  </r>
  <r>
    <x v="1"/>
    <x v="0"/>
    <x v="2"/>
    <n v="0.66900000000000004"/>
  </r>
  <r>
    <x v="1"/>
    <x v="1"/>
    <x v="2"/>
    <n v="0.67400000000000004"/>
  </r>
  <r>
    <x v="1"/>
    <x v="2"/>
    <x v="2"/>
    <n v="0.68799999999999994"/>
  </r>
  <r>
    <x v="1"/>
    <x v="3"/>
    <x v="2"/>
    <n v="0.66200000000000003"/>
  </r>
  <r>
    <x v="1"/>
    <x v="4"/>
    <x v="2"/>
    <n v="0.61399999999999999"/>
  </r>
  <r>
    <x v="1"/>
    <x v="5"/>
    <x v="2"/>
    <n v="0.61899999999999999"/>
  </r>
  <r>
    <x v="1"/>
    <x v="6"/>
    <x v="2"/>
    <n v="0.59499999999999997"/>
  </r>
  <r>
    <x v="2"/>
    <x v="0"/>
    <x v="2"/>
    <n v="0.68900000000000006"/>
  </r>
  <r>
    <x v="2"/>
    <x v="1"/>
    <x v="2"/>
    <n v="0.66799999999999993"/>
  </r>
  <r>
    <x v="2"/>
    <x v="2"/>
    <x v="2"/>
    <n v="0.69"/>
  </r>
  <r>
    <x v="2"/>
    <x v="3"/>
    <x v="2"/>
    <n v="0.65900000000000003"/>
  </r>
  <r>
    <x v="2"/>
    <x v="4"/>
    <x v="2"/>
    <n v="0.623"/>
  </r>
  <r>
    <x v="2"/>
    <x v="5"/>
    <x v="2"/>
    <n v="0.63200000000000001"/>
  </r>
  <r>
    <x v="2"/>
    <x v="6"/>
    <x v="2"/>
    <n v="0.59899999999999998"/>
  </r>
  <r>
    <x v="3"/>
    <x v="0"/>
    <x v="2"/>
    <n v="0.67200000000000004"/>
  </r>
  <r>
    <x v="3"/>
    <x v="1"/>
    <x v="2"/>
    <n v="0.60099999999999998"/>
  </r>
  <r>
    <x v="3"/>
    <x v="2"/>
    <x v="2"/>
    <n v="0.64400000000000002"/>
  </r>
  <r>
    <x v="3"/>
    <x v="3"/>
    <x v="2"/>
    <n v="0.63300000000000001"/>
  </r>
  <r>
    <x v="3"/>
    <x v="4"/>
    <x v="2"/>
    <n v="0.58099999999999996"/>
  </r>
  <r>
    <x v="3"/>
    <x v="5"/>
    <x v="2"/>
    <n v="0.59799999999999998"/>
  </r>
  <r>
    <x v="3"/>
    <x v="6"/>
    <x v="2"/>
    <n v="0.57499999999999996"/>
  </r>
  <r>
    <x v="4"/>
    <x v="0"/>
    <x v="2"/>
    <n v="0.71499999999999997"/>
  </r>
  <r>
    <x v="4"/>
    <x v="1"/>
    <x v="2"/>
    <n v="0.69"/>
  </r>
  <r>
    <x v="4"/>
    <x v="2"/>
    <x v="2"/>
    <n v="0.70099999999999996"/>
  </r>
  <r>
    <x v="4"/>
    <x v="3"/>
    <x v="2"/>
    <n v="0.67700000000000005"/>
  </r>
  <r>
    <x v="4"/>
    <x v="4"/>
    <x v="2"/>
    <n v="0.63300000000000001"/>
  </r>
  <r>
    <x v="4"/>
    <x v="5"/>
    <x v="2"/>
    <n v="0.66600000000000004"/>
  </r>
  <r>
    <x v="4"/>
    <x v="6"/>
    <x v="2"/>
    <n v="0.58899999999999997"/>
  </r>
  <r>
    <x v="5"/>
    <x v="0"/>
    <x v="2"/>
    <n v="0.66900000000000004"/>
  </r>
  <r>
    <x v="5"/>
    <x v="1"/>
    <x v="2"/>
    <n v="0.70400000000000007"/>
  </r>
  <r>
    <x v="5"/>
    <x v="2"/>
    <x v="2"/>
    <n v="0.66400000000000003"/>
  </r>
  <r>
    <x v="5"/>
    <x v="3"/>
    <x v="2"/>
    <n v="0.67099999999999993"/>
  </r>
  <r>
    <x v="5"/>
    <x v="4"/>
    <x v="2"/>
    <n v="0.57899999999999996"/>
  </r>
  <r>
    <x v="5"/>
    <x v="5"/>
    <x v="2"/>
    <n v="0.63600000000000001"/>
  </r>
  <r>
    <x v="5"/>
    <x v="6"/>
    <x v="2"/>
    <n v="0.57699999999999996"/>
  </r>
  <r>
    <x v="0"/>
    <x v="0"/>
    <x v="3"/>
    <n v="0.54600000000000004"/>
  </r>
  <r>
    <x v="0"/>
    <x v="1"/>
    <x v="3"/>
    <n v="0.53700000000000003"/>
  </r>
  <r>
    <x v="0"/>
    <x v="2"/>
    <x v="3"/>
    <n v="0.53100000000000003"/>
  </r>
  <r>
    <x v="0"/>
    <x v="3"/>
    <x v="3"/>
    <n v="0.52"/>
  </r>
  <r>
    <x v="0"/>
    <x v="4"/>
    <x v="3"/>
    <n v="0.49099999999999999"/>
  </r>
  <r>
    <x v="0"/>
    <x v="5"/>
    <x v="3"/>
    <n v="0.48899999999999999"/>
  </r>
  <r>
    <x v="0"/>
    <x v="6"/>
    <x v="3"/>
    <n v="0.48099999999999998"/>
  </r>
  <r>
    <x v="1"/>
    <x v="0"/>
    <x v="3"/>
    <n v="0.56399999999999995"/>
  </r>
  <r>
    <x v="1"/>
    <x v="1"/>
    <x v="3"/>
    <n v="0.56399999999999995"/>
  </r>
  <r>
    <x v="1"/>
    <x v="2"/>
    <x v="3"/>
    <n v="0.56299999999999994"/>
  </r>
  <r>
    <x v="1"/>
    <x v="3"/>
    <x v="3"/>
    <n v="0.55100000000000005"/>
  </r>
  <r>
    <x v="1"/>
    <x v="4"/>
    <x v="3"/>
    <n v="0.52100000000000002"/>
  </r>
  <r>
    <x v="1"/>
    <x v="5"/>
    <x v="3"/>
    <n v="0.51200000000000001"/>
  </r>
  <r>
    <x v="1"/>
    <x v="6"/>
    <x v="3"/>
    <n v="0.503"/>
  </r>
  <r>
    <x v="2"/>
    <x v="0"/>
    <x v="3"/>
    <n v="0.58200000000000007"/>
  </r>
  <r>
    <x v="2"/>
    <x v="1"/>
    <x v="3"/>
    <n v="0.57100000000000006"/>
  </r>
  <r>
    <x v="2"/>
    <x v="2"/>
    <x v="3"/>
    <n v="0.56700000000000006"/>
  </r>
  <r>
    <x v="2"/>
    <x v="3"/>
    <x v="3"/>
    <n v="0.55299999999999994"/>
  </r>
  <r>
    <x v="2"/>
    <x v="4"/>
    <x v="3"/>
    <n v="0.53100000000000003"/>
  </r>
  <r>
    <x v="2"/>
    <x v="5"/>
    <x v="3"/>
    <n v="0.52400000000000002"/>
  </r>
  <r>
    <x v="2"/>
    <x v="6"/>
    <x v="3"/>
    <n v="0.51"/>
  </r>
  <r>
    <x v="3"/>
    <x v="0"/>
    <x v="3"/>
    <n v="0.55200000000000005"/>
  </r>
  <r>
    <x v="3"/>
    <x v="1"/>
    <x v="3"/>
    <n v="0.498"/>
  </r>
  <r>
    <x v="3"/>
    <x v="2"/>
    <x v="3"/>
    <n v="0.51500000000000001"/>
  </r>
  <r>
    <x v="3"/>
    <x v="3"/>
    <x v="3"/>
    <n v="0.503"/>
  </r>
  <r>
    <x v="3"/>
    <x v="4"/>
    <x v="3"/>
    <n v="0.497"/>
  </r>
  <r>
    <x v="3"/>
    <x v="5"/>
    <x v="3"/>
    <n v="0.48"/>
  </r>
  <r>
    <x v="3"/>
    <x v="6"/>
    <x v="3"/>
    <n v="0.49299999999999999"/>
  </r>
  <r>
    <x v="4"/>
    <x v="0"/>
    <x v="3"/>
    <n v="0.60899999999999999"/>
  </r>
  <r>
    <x v="4"/>
    <x v="1"/>
    <x v="3"/>
    <n v="0.59"/>
  </r>
  <r>
    <x v="4"/>
    <x v="2"/>
    <x v="3"/>
    <n v="0.60199999999999998"/>
  </r>
  <r>
    <x v="4"/>
    <x v="3"/>
    <x v="3"/>
    <n v="0.56299999999999994"/>
  </r>
  <r>
    <x v="4"/>
    <x v="4"/>
    <x v="3"/>
    <n v="0.54300000000000004"/>
  </r>
  <r>
    <x v="4"/>
    <x v="5"/>
    <x v="3"/>
    <n v="0.54800000000000004"/>
  </r>
  <r>
    <x v="4"/>
    <x v="6"/>
    <x v="3"/>
    <n v="0.5"/>
  </r>
  <r>
    <x v="5"/>
    <x v="0"/>
    <x v="3"/>
    <n v="0.57600000000000007"/>
  </r>
  <r>
    <x v="5"/>
    <x v="1"/>
    <x v="3"/>
    <n v="0.60299999999999998"/>
  </r>
  <r>
    <x v="5"/>
    <x v="2"/>
    <x v="3"/>
    <n v="0.53700000000000003"/>
  </r>
  <r>
    <x v="5"/>
    <x v="3"/>
    <x v="3"/>
    <n v="0.55700000000000005"/>
  </r>
  <r>
    <x v="5"/>
    <x v="4"/>
    <x v="3"/>
    <n v="0.504"/>
  </r>
  <r>
    <x v="5"/>
    <x v="5"/>
    <x v="3"/>
    <n v="0.5"/>
  </r>
  <r>
    <x v="5"/>
    <x v="6"/>
    <x v="3"/>
    <n v="0.496"/>
  </r>
  <r>
    <x v="0"/>
    <x v="0"/>
    <x v="4"/>
    <n v="0.46700000000000003"/>
  </r>
  <r>
    <x v="0"/>
    <x v="1"/>
    <x v="4"/>
    <n v="0.442"/>
  </r>
  <r>
    <x v="0"/>
    <x v="2"/>
    <x v="4"/>
    <n v="0.44900000000000001"/>
  </r>
  <r>
    <x v="0"/>
    <x v="3"/>
    <x v="4"/>
    <n v="0.44600000000000001"/>
  </r>
  <r>
    <x v="0"/>
    <x v="4"/>
    <x v="4"/>
    <n v="0.41399999999999998"/>
  </r>
  <r>
    <x v="0"/>
    <x v="5"/>
    <x v="4"/>
    <n v="0.41799999999999998"/>
  </r>
  <r>
    <x v="0"/>
    <x v="6"/>
    <x v="4"/>
    <n v="0.41399999999999998"/>
  </r>
  <r>
    <x v="1"/>
    <x v="0"/>
    <x v="4"/>
    <n v="0.48700000000000004"/>
  </r>
  <r>
    <x v="1"/>
    <x v="1"/>
    <x v="4"/>
    <n v="0.46799999999999997"/>
  </r>
  <r>
    <x v="1"/>
    <x v="2"/>
    <x v="4"/>
    <n v="0.47799999999999998"/>
  </r>
  <r>
    <x v="1"/>
    <x v="3"/>
    <x v="4"/>
    <n v="0.47299999999999998"/>
  </r>
  <r>
    <x v="1"/>
    <x v="4"/>
    <x v="4"/>
    <n v="0.443"/>
  </r>
  <r>
    <x v="1"/>
    <x v="5"/>
    <x v="4"/>
    <n v="0.438"/>
  </r>
  <r>
    <x v="1"/>
    <x v="6"/>
    <x v="4"/>
    <n v="0.434"/>
  </r>
  <r>
    <x v="2"/>
    <x v="0"/>
    <x v="4"/>
    <n v="0.502"/>
  </r>
  <r>
    <x v="2"/>
    <x v="1"/>
    <x v="4"/>
    <n v="0.48100000000000004"/>
  </r>
  <r>
    <x v="2"/>
    <x v="2"/>
    <x v="4"/>
    <n v="0.48899999999999999"/>
  </r>
  <r>
    <x v="2"/>
    <x v="3"/>
    <x v="4"/>
    <n v="0.48100000000000004"/>
  </r>
  <r>
    <x v="2"/>
    <x v="4"/>
    <x v="4"/>
    <n v="0.45600000000000002"/>
  </r>
  <r>
    <x v="2"/>
    <x v="5"/>
    <x v="4"/>
    <n v="0.45"/>
  </r>
  <r>
    <x v="2"/>
    <x v="6"/>
    <x v="4"/>
    <n v="0.442"/>
  </r>
  <r>
    <x v="3"/>
    <x v="0"/>
    <x v="4"/>
    <n v="0.47"/>
  </r>
  <r>
    <x v="3"/>
    <x v="1"/>
    <x v="4"/>
    <n v="0.38200000000000001"/>
  </r>
  <r>
    <x v="3"/>
    <x v="2"/>
    <x v="4"/>
    <n v="0.436"/>
  </r>
  <r>
    <x v="3"/>
    <x v="3"/>
    <x v="4"/>
    <n v="0.42899999999999999"/>
  </r>
  <r>
    <x v="3"/>
    <x v="4"/>
    <x v="4"/>
    <n v="0.41299999999999998"/>
  </r>
  <r>
    <x v="3"/>
    <x v="5"/>
    <x v="4"/>
    <n v="0.40899999999999997"/>
  </r>
  <r>
    <x v="3"/>
    <x v="6"/>
    <x v="4"/>
    <n v="0.44"/>
  </r>
  <r>
    <x v="4"/>
    <x v="0"/>
    <x v="4"/>
    <n v="0.53100000000000003"/>
  </r>
  <r>
    <x v="4"/>
    <x v="1"/>
    <x v="4"/>
    <n v="0.51"/>
  </r>
  <r>
    <x v="4"/>
    <x v="2"/>
    <x v="4"/>
    <n v="0.51900000000000002"/>
  </r>
  <r>
    <x v="4"/>
    <x v="3"/>
    <x v="4"/>
    <n v="0.48200000000000004"/>
  </r>
  <r>
    <x v="4"/>
    <x v="4"/>
    <x v="4"/>
    <n v="0.46899999999999997"/>
  </r>
  <r>
    <x v="4"/>
    <x v="5"/>
    <x v="4"/>
    <n v="0.47199999999999998"/>
  </r>
  <r>
    <x v="4"/>
    <x v="6"/>
    <x v="4"/>
    <n v="0.432"/>
  </r>
  <r>
    <x v="5"/>
    <x v="0"/>
    <x v="4"/>
    <n v="0.51100000000000001"/>
  </r>
  <r>
    <x v="5"/>
    <x v="1"/>
    <x v="4"/>
    <n v="0.496"/>
  </r>
  <r>
    <x v="5"/>
    <x v="2"/>
    <x v="4"/>
    <n v="0.44799999999999995"/>
  </r>
  <r>
    <x v="5"/>
    <x v="3"/>
    <x v="4"/>
    <n v="0.48299999999999998"/>
  </r>
  <r>
    <x v="5"/>
    <x v="4"/>
    <x v="4"/>
    <n v="0.44400000000000001"/>
  </r>
  <r>
    <x v="5"/>
    <x v="5"/>
    <x v="4"/>
    <n v="0.4"/>
  </r>
  <r>
    <x v="5"/>
    <x v="6"/>
    <x v="4"/>
    <n v="0.4309999999999999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4.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23.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22.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2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pivotTable1.xml><?xml version="1.0" encoding="utf-8"?>
<pivotTableDefinition xmlns="http://schemas.openxmlformats.org/spreadsheetml/2006/main" name="PivotTable3" cacheId="57"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7:H15" firstHeaderRow="1" firstDataRow="2" firstDataCol="1" rowPageCount="1" colPageCount="1"/>
  <pivotFields count="4">
    <pivotField axis="axisRow" compact="0" outline="0" subtotalTop="0" showAll="0" includeNewItemsInFilter="1">
      <items count="10">
        <item x="0"/>
        <item x="1"/>
        <item x="2"/>
        <item x="3"/>
        <item x="4"/>
        <item x="5"/>
        <item m="1" x="8"/>
        <item x="7"/>
        <item x="6"/>
        <item t="default"/>
      </items>
    </pivotField>
    <pivotField axis="axisPage" compact="0" outline="0" subtotalTop="0" showAll="0" includeNewItemsInFilter="1">
      <items count="4">
        <item x="1"/>
        <item x="0"/>
        <item x="2"/>
        <item t="default"/>
      </items>
    </pivotField>
    <pivotField axis="axisCol" compact="0" outline="0" subtotalTop="0" showAll="0" includeNewItemsInFilter="1">
      <items count="14">
        <item m="1" x="10"/>
        <item m="1" x="12"/>
        <item m="1" x="9"/>
        <item m="1" x="11"/>
        <item m="1" x="8"/>
        <item x="0"/>
        <item x="1"/>
        <item x="2"/>
        <item x="3"/>
        <item x="4"/>
        <item x="5"/>
        <item x="6"/>
        <item x="7"/>
        <item t="default"/>
      </items>
    </pivotField>
    <pivotField dataField="1" compact="0" numFmtId="170" outline="0" subtotalTop="0" showAll="0" includeNewItemsInFilter="1"/>
  </pivotFields>
  <rowFields count="1">
    <field x="0"/>
  </rowFields>
  <rowItems count="7">
    <i>
      <x/>
    </i>
    <i>
      <x v="1"/>
    </i>
    <i>
      <x v="2"/>
    </i>
    <i>
      <x v="3"/>
    </i>
    <i>
      <x v="4"/>
    </i>
    <i>
      <x v="5"/>
    </i>
    <i>
      <x v="8"/>
    </i>
  </rowItems>
  <colFields count="1">
    <field x="2"/>
  </colFields>
  <colItems count="7">
    <i>
      <x v="5"/>
    </i>
    <i>
      <x v="6"/>
    </i>
    <i>
      <x v="7"/>
    </i>
    <i>
      <x v="8"/>
    </i>
    <i>
      <x v="9"/>
    </i>
    <i>
      <x v="10"/>
    </i>
    <i>
      <x v="11"/>
    </i>
  </colItems>
  <pageFields count="1">
    <pageField fld="1" item="0" hier="0"/>
  </pageFields>
  <dataFields count="1">
    <dataField name="Employees" fld="3" baseField="0" baseItem="0"/>
  </dataFields>
  <formats count="12">
    <format dxfId="512">
      <pivotArea outline="0" fieldPosition="0">
        <references count="1">
          <reference field="0" count="0" selected="0"/>
        </references>
      </pivotArea>
    </format>
    <format dxfId="511">
      <pivotArea dataOnly="0" labelOnly="1" outline="0" fieldPosition="0">
        <references count="1">
          <reference field="2" count="0"/>
        </references>
      </pivotArea>
    </format>
    <format dxfId="510">
      <pivotArea dataOnly="0" labelOnly="1" outline="0" fieldPosition="0">
        <references count="1">
          <reference field="1" count="1">
            <x v="0"/>
          </reference>
        </references>
      </pivotArea>
    </format>
    <format dxfId="509">
      <pivotArea dataOnly="0" labelOnly="1" outline="0" fieldPosition="0">
        <references count="1">
          <reference field="1" count="1">
            <x v="0"/>
          </reference>
        </references>
      </pivotArea>
    </format>
    <format dxfId="508">
      <pivotArea dataOnly="0" labelOnly="1" outline="0" fieldPosition="0">
        <references count="1">
          <reference field="1" count="1">
            <x v="0"/>
          </reference>
        </references>
      </pivotArea>
    </format>
    <format dxfId="507">
      <pivotArea dataOnly="0" labelOnly="1" outline="0" fieldPosition="0">
        <references count="1">
          <reference field="1" count="1">
            <x v="0"/>
          </reference>
        </references>
      </pivotArea>
    </format>
    <format dxfId="506">
      <pivotArea dataOnly="0" labelOnly="1" outline="0" fieldPosition="0">
        <references count="1">
          <reference field="1" count="1">
            <x v="1"/>
          </reference>
        </references>
      </pivotArea>
    </format>
    <format dxfId="505">
      <pivotArea dataOnly="0" labelOnly="1" outline="0" fieldPosition="0">
        <references count="1">
          <reference field="1" count="1">
            <x v="1"/>
          </reference>
        </references>
      </pivotArea>
    </format>
    <format dxfId="504">
      <pivotArea dataOnly="0" labelOnly="1" outline="0" fieldPosition="0">
        <references count="1">
          <reference field="1" count="1">
            <x v="1"/>
          </reference>
        </references>
      </pivotArea>
    </format>
    <format dxfId="503">
      <pivotArea dataOnly="0" labelOnly="1" outline="0" fieldPosition="0">
        <references count="1">
          <reference field="1" count="1">
            <x v="1"/>
          </reference>
        </references>
      </pivotArea>
    </format>
    <format dxfId="502">
      <pivotArea field="1" type="button" dataOnly="0" labelOnly="1" outline="0" axis="axisPage" fieldPosition="0"/>
    </format>
    <format dxfId="501">
      <pivotArea field="0" type="button" dataOnly="0" labelOnly="1" outline="0" axis="axisRow" fieldPosition="0"/>
    </format>
  </formats>
  <pivotTableStyleInfo showRowHeaders="1" showColHeaders="1" showRowStripes="0" showColStripes="0" showLastColumn="1"/>
</pivotTableDefinition>
</file>

<file path=xl/pivotTables/pivotTable10.xml><?xml version="1.0" encoding="utf-8"?>
<pivotTableDefinition xmlns="http://schemas.openxmlformats.org/spreadsheetml/2006/main" name="PivotTable6" cacheId="56"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7:H14" firstHeaderRow="1" firstDataRow="2" firstDataCol="1" rowPageCount="1" colPageCount="1"/>
  <pivotFields count="4">
    <pivotField axis="axisRow" compact="0" outline="0" subtotalTop="0" showAll="0" includeNewItemsInFilter="1">
      <items count="9">
        <item x="3"/>
        <item x="4"/>
        <item m="1" x="6"/>
        <item x="5"/>
        <item x="1"/>
        <item x="2"/>
        <item m="1" x="7"/>
        <item x="0"/>
        <item t="default"/>
      </items>
    </pivotField>
    <pivotField axis="axisCol" compact="0" outline="0" subtotalTop="0" showAll="0" includeNewItemsInFilter="1">
      <items count="11">
        <item m="1" x="7"/>
        <item m="1" x="8"/>
        <item m="1" x="9"/>
        <item x="0"/>
        <item x="1"/>
        <item x="2"/>
        <item x="3"/>
        <item x="4"/>
        <item x="5"/>
        <item x="6"/>
        <item t="default"/>
      </items>
    </pivotField>
    <pivotField axis="axisPage" compact="0" outline="0" subtotalTop="0" showAll="0" includeNewItemsInFilter="1">
      <items count="6">
        <item x="0"/>
        <item x="1"/>
        <item x="2"/>
        <item x="3"/>
        <item x="4"/>
        <item t="default"/>
      </items>
    </pivotField>
    <pivotField dataField="1" compact="0" outline="0" subtotalTop="0" showAll="0" includeNewItemsInFilter="1"/>
  </pivotFields>
  <rowFields count="1">
    <field x="0"/>
  </rowFields>
  <rowItems count="6">
    <i>
      <x/>
    </i>
    <i>
      <x v="1"/>
    </i>
    <i>
      <x v="3"/>
    </i>
    <i>
      <x v="4"/>
    </i>
    <i>
      <x v="5"/>
    </i>
    <i>
      <x v="7"/>
    </i>
  </rowItems>
  <colFields count="1">
    <field x="1"/>
  </colFields>
  <colItems count="7">
    <i>
      <x v="3"/>
    </i>
    <i>
      <x v="4"/>
    </i>
    <i>
      <x v="5"/>
    </i>
    <i>
      <x v="6"/>
    </i>
    <i>
      <x v="7"/>
    </i>
    <i>
      <x v="8"/>
    </i>
    <i>
      <x v="9"/>
    </i>
  </colItems>
  <pageFields count="1">
    <pageField fld="2" item="4" hier="0"/>
  </pageFields>
  <dataFields count="1">
    <dataField name="Business survival" fld="3" baseField="0" baseItem="0" numFmtId="170"/>
  </dataFields>
  <formats count="35">
    <format dxfId="328">
      <pivotArea type="topRight" dataOnly="0" labelOnly="1" outline="0" fieldPosition="0"/>
    </format>
    <format>
      <pivotArea type="topRight" dataOnly="0" labelOnly="1" outline="0" fieldPosition="0"/>
    </format>
    <format dxfId="327">
      <pivotArea type="origin" dataOnly="0" labelOnly="1" outline="0" fieldPosition="0"/>
    </format>
    <format dxfId="326">
      <pivotArea field="1" type="button" dataOnly="0" labelOnly="1" outline="0" axis="axisCol" fieldPosition="0"/>
    </format>
    <format dxfId="325">
      <pivotArea field="0" type="button" dataOnly="0" labelOnly="1" outline="0" axis="axisRow" fieldPosition="0"/>
    </format>
    <format dxfId="324">
      <pivotArea field="0" type="button" dataOnly="0" labelOnly="1" outline="0" axis="axisRow" fieldPosition="0"/>
    </format>
    <format dxfId="323">
      <pivotArea field="0" type="button" dataOnly="0" labelOnly="1" outline="0" axis="axisRow" fieldPosition="0"/>
    </format>
    <format dxfId="322">
      <pivotArea field="2" type="button" dataOnly="0" labelOnly="1" outline="0" axis="axisPage" fieldPosition="0"/>
    </format>
    <format dxfId="321">
      <pivotArea dataOnly="0" labelOnly="1" outline="0" fieldPosition="0">
        <references count="1">
          <reference field="2" count="1">
            <x v="4"/>
          </reference>
        </references>
      </pivotArea>
    </format>
    <format dxfId="320">
      <pivotArea dataOnly="0" labelOnly="1" outline="0" fieldPosition="0">
        <references count="1">
          <reference field="2" count="1">
            <x v="4"/>
          </reference>
        </references>
      </pivotArea>
    </format>
    <format dxfId="319">
      <pivotArea dataOnly="0" labelOnly="1" outline="0" fieldPosition="0">
        <references count="1">
          <reference field="2" count="1">
            <x v="4"/>
          </reference>
        </references>
      </pivotArea>
    </format>
    <format dxfId="318">
      <pivotArea dataOnly="0" labelOnly="1" outline="0" fieldPosition="0">
        <references count="1">
          <reference field="2" count="1">
            <x v="3"/>
          </reference>
        </references>
      </pivotArea>
    </format>
    <format dxfId="317">
      <pivotArea dataOnly="0" labelOnly="1" outline="0" fieldPosition="0">
        <references count="1">
          <reference field="2" count="1">
            <x v="3"/>
          </reference>
        </references>
      </pivotArea>
    </format>
    <format dxfId="316">
      <pivotArea dataOnly="0" labelOnly="1" outline="0" fieldPosition="0">
        <references count="1">
          <reference field="2" count="1">
            <x v="3"/>
          </reference>
        </references>
      </pivotArea>
    </format>
    <format dxfId="315">
      <pivotArea dataOnly="0" labelOnly="1" outline="0" fieldPosition="0">
        <references count="1">
          <reference field="2" count="1">
            <x v="3"/>
          </reference>
        </references>
      </pivotArea>
    </format>
    <format dxfId="314">
      <pivotArea dataOnly="0" labelOnly="1" outline="0" fieldPosition="0">
        <references count="1">
          <reference field="2" count="1">
            <x v="2"/>
          </reference>
        </references>
      </pivotArea>
    </format>
    <format dxfId="313">
      <pivotArea dataOnly="0" labelOnly="1" outline="0" fieldPosition="0">
        <references count="1">
          <reference field="2" count="1">
            <x v="2"/>
          </reference>
        </references>
      </pivotArea>
    </format>
    <format dxfId="312">
      <pivotArea dataOnly="0" labelOnly="1" outline="0" fieldPosition="0">
        <references count="1">
          <reference field="2" count="1">
            <x v="2"/>
          </reference>
        </references>
      </pivotArea>
    </format>
    <format dxfId="311">
      <pivotArea dataOnly="0" labelOnly="1" outline="0" fieldPosition="0">
        <references count="1">
          <reference field="2" count="1">
            <x v="2"/>
          </reference>
        </references>
      </pivotArea>
    </format>
    <format dxfId="310">
      <pivotArea dataOnly="0" labelOnly="1" outline="0" fieldPosition="0">
        <references count="1">
          <reference field="2" count="1">
            <x v="1"/>
          </reference>
        </references>
      </pivotArea>
    </format>
    <format dxfId="309">
      <pivotArea dataOnly="0" labelOnly="1" outline="0" fieldPosition="0">
        <references count="1">
          <reference field="2" count="1">
            <x v="1"/>
          </reference>
        </references>
      </pivotArea>
    </format>
    <format dxfId="308">
      <pivotArea dataOnly="0" labelOnly="1" outline="0" fieldPosition="0">
        <references count="1">
          <reference field="2" count="1">
            <x v="1"/>
          </reference>
        </references>
      </pivotArea>
    </format>
    <format dxfId="307">
      <pivotArea dataOnly="0" labelOnly="1" outline="0" fieldPosition="0">
        <references count="1">
          <reference field="2" count="1">
            <x v="0"/>
          </reference>
        </references>
      </pivotArea>
    </format>
    <format dxfId="306">
      <pivotArea dataOnly="0" labelOnly="1" outline="0" fieldPosition="0">
        <references count="1">
          <reference field="2" count="1">
            <x v="0"/>
          </reference>
        </references>
      </pivotArea>
    </format>
    <format dxfId="305">
      <pivotArea dataOnly="0" labelOnly="1" outline="0" fieldPosition="0">
        <references count="1">
          <reference field="2" count="1">
            <x v="0"/>
          </reference>
        </references>
      </pivotArea>
    </format>
    <format dxfId="304">
      <pivotArea dataOnly="0" labelOnly="1" outline="0" fieldPosition="0">
        <references count="1">
          <reference field="1" count="0"/>
        </references>
      </pivotArea>
    </format>
    <format dxfId="303">
      <pivotArea field="1" type="button" dataOnly="0" labelOnly="1" outline="0" axis="axisCol" fieldPosition="0"/>
    </format>
    <format dxfId="302">
      <pivotArea dataOnly="0" labelOnly="1" outline="0" fieldPosition="0">
        <references count="1">
          <reference field="1" count="0"/>
        </references>
      </pivotArea>
    </format>
    <format dxfId="301">
      <pivotArea outline="0" fieldPosition="0"/>
    </format>
    <format dxfId="300">
      <pivotArea outline="0" fieldPosition="0"/>
    </format>
    <format dxfId="299">
      <pivotArea field="2" type="button" dataOnly="0" labelOnly="1" outline="0" axis="axisPage" fieldPosition="0"/>
    </format>
    <format dxfId="298">
      <pivotArea field="1" type="button" dataOnly="0" labelOnly="1" outline="0" axis="axisCol" fieldPosition="0"/>
    </format>
    <format dxfId="297">
      <pivotArea type="origin" dataOnly="0" labelOnly="1" outline="0" fieldPosition="0"/>
    </format>
    <format dxfId="296">
      <pivotArea field="0" type="button" dataOnly="0" labelOnly="1" outline="0" axis="axisRow" fieldPosition="0"/>
    </format>
    <format dxfId="295">
      <pivotArea dataOnly="0" labelOnly="1" outline="0" fieldPosition="0">
        <references count="1">
          <reference field="0" count="0"/>
        </references>
      </pivotArea>
    </format>
  </formats>
  <pivotTableStyleInfo showRowHeaders="1" showColHeaders="1" showRowStripes="0" showColStripes="0" showLastColumn="1"/>
</pivotTableDefinition>
</file>

<file path=xl/pivotTables/pivotTable11.xml><?xml version="1.0" encoding="utf-8"?>
<pivotTableDefinition xmlns="http://schemas.openxmlformats.org/spreadsheetml/2006/main" name="PivotTable2" cacheId="59"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7:H15" firstHeaderRow="1" firstDataRow="2" firstDataCol="1" rowPageCount="1" colPageCount="1"/>
  <pivotFields count="4">
    <pivotField axis="axisCol" compact="0" outline="0" subtotalTop="0" showAll="0" includeNewItemsInFilter="1">
      <items count="8">
        <item x="0"/>
        <item x="1"/>
        <item x="2"/>
        <item x="3"/>
        <item x="4"/>
        <item x="5"/>
        <item x="6"/>
        <item t="default"/>
      </items>
    </pivotField>
    <pivotField name="Qualification level" axis="axisPage" compact="0" outline="0" subtotalTop="0" showAll="0" includeNewItemsInFilter="1">
      <items count="7">
        <item x="0"/>
        <item x="2"/>
        <item x="3"/>
        <item x="4"/>
        <item x="5"/>
        <item x="1"/>
        <item t="default"/>
      </items>
    </pivotField>
    <pivotField axis="axisRow" compact="0" outline="0" subtotalTop="0" showAll="0" includeNewItemsInFilter="1">
      <items count="8">
        <item x="0"/>
        <item x="1"/>
        <item x="2"/>
        <item x="6"/>
        <item x="4"/>
        <item x="5"/>
        <item x="3"/>
        <item t="default"/>
      </items>
    </pivotField>
    <pivotField dataField="1" compact="0" numFmtId="168" outline="0" subtotalTop="0" showAll="0" includeNewItemsInFilter="1"/>
  </pivotFields>
  <rowFields count="1">
    <field x="2"/>
  </rowFields>
  <rowItems count="7">
    <i>
      <x/>
    </i>
    <i>
      <x v="1"/>
    </i>
    <i>
      <x v="2"/>
    </i>
    <i>
      <x v="3"/>
    </i>
    <i>
      <x v="4"/>
    </i>
    <i>
      <x v="5"/>
    </i>
    <i>
      <x v="6"/>
    </i>
  </rowItems>
  <colFields count="1">
    <field x="0"/>
  </colFields>
  <colItems count="7">
    <i>
      <x/>
    </i>
    <i>
      <x v="1"/>
    </i>
    <i>
      <x v="2"/>
    </i>
    <i>
      <x v="3"/>
    </i>
    <i>
      <x v="4"/>
    </i>
    <i>
      <x v="5"/>
    </i>
    <i>
      <x v="6"/>
    </i>
  </colItems>
  <pageFields count="1">
    <pageField fld="1" item="4" hier="0"/>
  </pageFields>
  <dataFields count="1">
    <dataField name="% aged 16-64" fld="3" baseField="0" baseItem="0" numFmtId="170"/>
  </dataFields>
  <formats count="32">
    <format dxfId="294">
      <pivotArea field="0" type="button" dataOnly="0" labelOnly="1" outline="0" axis="axisCol" fieldPosition="0"/>
    </format>
    <format dxfId="293">
      <pivotArea field="1" type="button" dataOnly="0" labelOnly="1" outline="0" axis="axisPage" fieldPosition="0"/>
    </format>
    <format dxfId="292">
      <pivotArea type="topRight" dataOnly="0" labelOnly="1" outline="0" fieldPosition="0"/>
    </format>
    <format dxfId="291">
      <pivotArea field="2" type="button" dataOnly="0" labelOnly="1" outline="0" axis="axisRow" fieldPosition="0"/>
    </format>
    <format dxfId="290">
      <pivotArea field="0" type="button" dataOnly="0" labelOnly="1" outline="0" axis="axisCol" fieldPosition="0"/>
    </format>
    <format dxfId="289">
      <pivotArea field="2" type="button" dataOnly="0" labelOnly="1" outline="0" axis="axisRow" fieldPosition="0"/>
    </format>
    <format dxfId="288">
      <pivotArea outline="0" fieldPosition="0"/>
    </format>
    <format dxfId="287">
      <pivotArea dataOnly="0" labelOnly="1" outline="0" fieldPosition="0">
        <references count="1">
          <reference field="1" count="1">
            <x v="0"/>
          </reference>
        </references>
      </pivotArea>
    </format>
    <format dxfId="286">
      <pivotArea dataOnly="0" labelOnly="1" outline="0" fieldPosition="0">
        <references count="1">
          <reference field="1" count="1">
            <x v="0"/>
          </reference>
        </references>
      </pivotArea>
    </format>
    <format dxfId="285">
      <pivotArea dataOnly="0" labelOnly="1" outline="0" fieldPosition="0">
        <references count="1">
          <reference field="1" count="1">
            <x v="0"/>
          </reference>
        </references>
      </pivotArea>
    </format>
    <format dxfId="284">
      <pivotArea dataOnly="0" labelOnly="1" outline="0" fieldPosition="0">
        <references count="1">
          <reference field="1" count="1">
            <x v="1"/>
          </reference>
        </references>
      </pivotArea>
    </format>
    <format dxfId="283">
      <pivotArea dataOnly="0" labelOnly="1" outline="0" fieldPosition="0">
        <references count="1">
          <reference field="1" count="1">
            <x v="1"/>
          </reference>
        </references>
      </pivotArea>
    </format>
    <format dxfId="282">
      <pivotArea dataOnly="0" labelOnly="1" outline="0" fieldPosition="0">
        <references count="1">
          <reference field="1" count="1">
            <x v="1"/>
          </reference>
        </references>
      </pivotArea>
    </format>
    <format dxfId="281">
      <pivotArea dataOnly="0" labelOnly="1" outline="0" fieldPosition="0">
        <references count="1">
          <reference field="1" count="1">
            <x v="2"/>
          </reference>
        </references>
      </pivotArea>
    </format>
    <format dxfId="280">
      <pivotArea dataOnly="0" labelOnly="1" outline="0" fieldPosition="0">
        <references count="1">
          <reference field="1" count="1">
            <x v="2"/>
          </reference>
        </references>
      </pivotArea>
    </format>
    <format dxfId="279">
      <pivotArea dataOnly="0" labelOnly="1" outline="0" fieldPosition="0">
        <references count="1">
          <reference field="1" count="1">
            <x v="2"/>
          </reference>
        </references>
      </pivotArea>
    </format>
    <format dxfId="278">
      <pivotArea dataOnly="0" labelOnly="1" outline="0" fieldPosition="0">
        <references count="1">
          <reference field="1" count="1">
            <x v="3"/>
          </reference>
        </references>
      </pivotArea>
    </format>
    <format dxfId="277">
      <pivotArea dataOnly="0" labelOnly="1" outline="0" fieldPosition="0">
        <references count="1">
          <reference field="1" count="1">
            <x v="3"/>
          </reference>
        </references>
      </pivotArea>
    </format>
    <format dxfId="276">
      <pivotArea dataOnly="0" labelOnly="1" outline="0" fieldPosition="0">
        <references count="1">
          <reference field="1" count="1">
            <x v="3"/>
          </reference>
        </references>
      </pivotArea>
    </format>
    <format dxfId="275">
      <pivotArea dataOnly="0" labelOnly="1" outline="0" fieldPosition="0">
        <references count="1">
          <reference field="1" count="1">
            <x v="4"/>
          </reference>
        </references>
      </pivotArea>
    </format>
    <format dxfId="274">
      <pivotArea dataOnly="0" labelOnly="1" outline="0" fieldPosition="0">
        <references count="1">
          <reference field="1" count="1">
            <x v="4"/>
          </reference>
        </references>
      </pivotArea>
    </format>
    <format dxfId="273">
      <pivotArea dataOnly="0" labelOnly="1" outline="0" fieldPosition="0">
        <references count="1">
          <reference field="1" count="1">
            <x v="4"/>
          </reference>
        </references>
      </pivotArea>
    </format>
    <format dxfId="272">
      <pivotArea dataOnly="0" labelOnly="1" outline="0" fieldPosition="0">
        <references count="1">
          <reference field="1" count="1">
            <x v="5"/>
          </reference>
        </references>
      </pivotArea>
    </format>
    <format dxfId="271">
      <pivotArea dataOnly="0" labelOnly="1" outline="0" fieldPosition="0">
        <references count="1">
          <reference field="1" count="1">
            <x v="5"/>
          </reference>
        </references>
      </pivotArea>
    </format>
    <format dxfId="270">
      <pivotArea dataOnly="0" labelOnly="1" outline="0" fieldPosition="0">
        <references count="1">
          <reference field="1" count="1">
            <x v="5"/>
          </reference>
        </references>
      </pivotArea>
    </format>
    <format dxfId="269">
      <pivotArea dataOnly="0" labelOnly="1" outline="0" fieldPosition="0">
        <references count="1">
          <reference field="0" count="0"/>
        </references>
      </pivotArea>
    </format>
    <format dxfId="268">
      <pivotArea field="1" type="button" dataOnly="0" labelOnly="1" outline="0" axis="axisPage" fieldPosition="0"/>
    </format>
    <format dxfId="267">
      <pivotArea type="origin" dataOnly="0" labelOnly="1" outline="0" fieldPosition="0"/>
    </format>
    <format dxfId="266">
      <pivotArea field="0" type="button" dataOnly="0" labelOnly="1" outline="0" axis="axisCol" fieldPosition="0"/>
    </format>
    <format dxfId="265">
      <pivotArea field="2" type="button" dataOnly="0" labelOnly="1" outline="0" axis="axisRow" fieldPosition="0"/>
    </format>
    <format dxfId="264">
      <pivotArea dataOnly="0" labelOnly="1" outline="0" fieldPosition="0">
        <references count="1">
          <reference field="2" count="0"/>
        </references>
      </pivotArea>
    </format>
    <format dxfId="263">
      <pivotArea dataOnly="0" labelOnly="1" outline="0" fieldPosition="0">
        <references count="1">
          <reference field="0" count="0"/>
        </references>
      </pivotArea>
    </format>
  </formats>
  <pivotTableStyleInfo showRowHeaders="1" showColHeaders="1" showRowStripes="0" showColStripes="0" showLastColumn="1"/>
</pivotTableDefinition>
</file>

<file path=xl/pivotTables/pivotTable12.xml><?xml version="1.0" encoding="utf-8"?>
<pivotTableDefinition xmlns="http://schemas.openxmlformats.org/spreadsheetml/2006/main" name="PivotTable3" cacheId="60"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4:L11" firstHeaderRow="1" firstDataRow="2" firstDataCol="1"/>
  <pivotFields count="3">
    <pivotField axis="axisCol" compact="0" outline="0" subtotalTop="0" showAll="0" includeNewItemsInFilter="1">
      <items count="16">
        <item m="1" x="12"/>
        <item m="1" x="14"/>
        <item m="1" x="11"/>
        <item m="1" x="13"/>
        <item x="0"/>
        <item x="1"/>
        <item x="2"/>
        <item x="3"/>
        <item x="4"/>
        <item x="5"/>
        <item x="6"/>
        <item x="7"/>
        <item x="8"/>
        <item x="9"/>
        <item x="10"/>
        <item t="default"/>
      </items>
    </pivotField>
    <pivotField axis="axisRow" compact="0" outline="0" subtotalTop="0" showAll="0" includeNewItemsInFilter="1">
      <items count="8">
        <item x="0"/>
        <item x="1"/>
        <item x="2"/>
        <item m="1" x="6"/>
        <item x="3"/>
        <item x="4"/>
        <item x="5"/>
        <item t="default"/>
      </items>
    </pivotField>
    <pivotField dataField="1" compact="0" numFmtId="169" outline="0" subtotalTop="0" showAll="0" includeNewItemsInFilter="1"/>
  </pivotFields>
  <rowFields count="1">
    <field x="1"/>
  </rowFields>
  <rowItems count="6">
    <i>
      <x/>
    </i>
    <i>
      <x v="1"/>
    </i>
    <i>
      <x v="2"/>
    </i>
    <i>
      <x v="4"/>
    </i>
    <i>
      <x v="5"/>
    </i>
    <i>
      <x v="6"/>
    </i>
  </rowItems>
  <colFields count="1">
    <field x="0"/>
  </colFields>
  <colItems count="11">
    <i>
      <x v="4"/>
    </i>
    <i>
      <x v="5"/>
    </i>
    <i>
      <x v="6"/>
    </i>
    <i>
      <x v="7"/>
    </i>
    <i>
      <x v="8"/>
    </i>
    <i>
      <x v="9"/>
    </i>
    <i>
      <x v="10"/>
    </i>
    <i>
      <x v="11"/>
    </i>
    <i>
      <x v="12"/>
    </i>
    <i>
      <x v="13"/>
    </i>
    <i>
      <x v="14"/>
    </i>
  </colItems>
  <dataFields count="1">
    <dataField name="GCSE results" fld="2" baseField="0" baseItem="0" numFmtId="170"/>
  </dataFields>
  <formats count="15">
    <format dxfId="262">
      <pivotArea type="topRight" dataOnly="0" labelOnly="1" outline="0" fieldPosition="0"/>
    </format>
    <format dxfId="261">
      <pivotArea field="1" type="button" dataOnly="0" labelOnly="1" outline="0" axis="axisRow" fieldPosition="0"/>
    </format>
    <format dxfId="260">
      <pivotArea field="0" type="button" dataOnly="0" labelOnly="1" outline="0" axis="axisCol" fieldPosition="0"/>
    </format>
    <format dxfId="259">
      <pivotArea field="1" type="button" dataOnly="0" labelOnly="1" outline="0" axis="axisRow" fieldPosition="0"/>
    </format>
    <format dxfId="258">
      <pivotArea field="1" type="button" dataOnly="0" labelOnly="1" outline="0" axis="axisRow" fieldPosition="0"/>
    </format>
    <format dxfId="257">
      <pivotArea outline="0" fieldPosition="0"/>
    </format>
    <format dxfId="256">
      <pivotArea dataOnly="0" labelOnly="1" outline="0" fieldPosition="0">
        <references count="1">
          <reference field="0" count="0"/>
        </references>
      </pivotArea>
    </format>
    <format dxfId="255">
      <pivotArea type="topRight" dataOnly="0" labelOnly="1" outline="0" offset="G1" fieldPosition="0"/>
    </format>
    <format dxfId="254">
      <pivotArea dataOnly="0" labelOnly="1" outline="0" fieldPosition="0">
        <references count="1">
          <reference field="0" count="0"/>
        </references>
      </pivotArea>
    </format>
    <format dxfId="253">
      <pivotArea type="topRight" dataOnly="0" labelOnly="1" outline="0" offset="G1" fieldPosition="0"/>
    </format>
    <format dxfId="252">
      <pivotArea dataOnly="0" labelOnly="1" outline="0" fieldPosition="0">
        <references count="1">
          <reference field="0" count="0"/>
        </references>
      </pivotArea>
    </format>
    <format dxfId="251">
      <pivotArea field="0" type="button" dataOnly="0" labelOnly="1" outline="0" axis="axisCol" fieldPosition="0"/>
    </format>
    <format dxfId="250">
      <pivotArea type="origin" dataOnly="0" labelOnly="1" outline="0" fieldPosition="0"/>
    </format>
    <format dxfId="249">
      <pivotArea dataOnly="0" labelOnly="1" outline="0" fieldPosition="0">
        <references count="1">
          <reference field="1" count="0"/>
        </references>
      </pivotArea>
    </format>
    <format dxfId="248">
      <pivotArea field="1" type="button" dataOnly="0" labelOnly="1" outline="0" axis="axisRow" fieldPosition="0"/>
    </format>
  </formats>
  <pivotTableStyleInfo showRowHeaders="1" showColHeaders="1" showRowStripes="0" showColStripes="0" showLastColumn="1"/>
</pivotTableDefinition>
</file>

<file path=xl/pivotTables/pivotTable13.xml><?xml version="1.0" encoding="utf-8"?>
<pivotTableDefinition xmlns="http://schemas.openxmlformats.org/spreadsheetml/2006/main" name="PivotTable7" cacheId="61"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6:N14" firstHeaderRow="1" firstDataRow="2" firstDataCol="1"/>
  <pivotFields count="3">
    <pivotField axis="axisCol" compact="0" outline="0" subtotalTop="0" showAll="0" includeNewItemsInFilter="1">
      <items count="14">
        <item x="0"/>
        <item x="1"/>
        <item x="2"/>
        <item x="3"/>
        <item x="4"/>
        <item x="5"/>
        <item x="6"/>
        <item x="7"/>
        <item x="8"/>
        <item x="9"/>
        <item x="10"/>
        <item x="11"/>
        <item x="12"/>
        <item t="default"/>
      </items>
    </pivotField>
    <pivotField axis="axisRow" compact="0" outline="0" subtotalTop="0" showAll="0" includeNewItemsInFilter="1">
      <items count="9">
        <item x="0"/>
        <item x="1"/>
        <item x="2"/>
        <item x="6"/>
        <item x="4"/>
        <item x="5"/>
        <item m="1" x="7"/>
        <item x="3"/>
        <item t="default"/>
      </items>
    </pivotField>
    <pivotField dataField="1" compact="0" numFmtId="168" outline="0" subtotalTop="0" showAll="0" includeNewItemsInFilter="1"/>
  </pivotFields>
  <rowFields count="1">
    <field x="1"/>
  </rowFields>
  <rowItems count="7">
    <i>
      <x/>
    </i>
    <i>
      <x v="1"/>
    </i>
    <i>
      <x v="2"/>
    </i>
    <i>
      <x v="3"/>
    </i>
    <i>
      <x v="4"/>
    </i>
    <i>
      <x v="5"/>
    </i>
    <i>
      <x v="7"/>
    </i>
  </rowItems>
  <colFields count="1">
    <field x="0"/>
  </colFields>
  <colItems count="13">
    <i>
      <x/>
    </i>
    <i>
      <x v="1"/>
    </i>
    <i>
      <x v="2"/>
    </i>
    <i>
      <x v="3"/>
    </i>
    <i>
      <x v="4"/>
    </i>
    <i>
      <x v="5"/>
    </i>
    <i>
      <x v="6"/>
    </i>
    <i>
      <x v="7"/>
    </i>
    <i>
      <x v="8"/>
    </i>
    <i>
      <x v="9"/>
    </i>
    <i>
      <x v="10"/>
    </i>
    <i>
      <x v="11"/>
    </i>
    <i>
      <x v="12"/>
    </i>
  </colItems>
  <dataFields count="1">
    <dataField name="Unemployment 16-64 (%)" fld="2" baseField="0" baseItem="0" numFmtId="170"/>
  </dataFields>
  <formats count="12">
    <format dxfId="247">
      <pivotArea type="origin" dataOnly="0" labelOnly="1" outline="0" fieldPosition="0"/>
    </format>
    <format dxfId="246">
      <pivotArea field="1" type="button" dataOnly="0" labelOnly="1" outline="0" axis="axisRow" fieldPosition="0"/>
    </format>
    <format dxfId="245">
      <pivotArea type="topRight" dataOnly="0" labelOnly="1" outline="0" fieldPosition="0"/>
    </format>
    <format dxfId="244">
      <pivotArea field="1" type="button" dataOnly="0" labelOnly="1" outline="0" axis="axisRow" fieldPosition="0"/>
    </format>
    <format dxfId="243">
      <pivotArea field="0" type="button" dataOnly="0" labelOnly="1" outline="0" axis="axisCol" fieldPosition="0"/>
    </format>
    <format dxfId="242">
      <pivotArea dataOnly="0" labelOnly="1" outline="0" fieldPosition="0">
        <references count="1">
          <reference field="0" count="0"/>
        </references>
      </pivotArea>
    </format>
    <format dxfId="241">
      <pivotArea outline="0" fieldPosition="0"/>
    </format>
    <format dxfId="240">
      <pivotArea field="0" type="button" dataOnly="0" labelOnly="1" outline="0" axis="axisCol" fieldPosition="0"/>
    </format>
    <format dxfId="239">
      <pivotArea field="0" type="button" dataOnly="0" labelOnly="1" outline="0" axis="axisCol" fieldPosition="0"/>
    </format>
    <format dxfId="238">
      <pivotArea type="all" dataOnly="0" outline="0" fieldPosition="0"/>
    </format>
    <format dxfId="237">
      <pivotArea outline="0" fieldPosition="0"/>
    </format>
    <format dxfId="236">
      <pivotArea type="topRight" dataOnly="0" labelOnly="1" outline="0" fieldPosition="0"/>
    </format>
  </formats>
  <pivotTableStyleInfo showRowHeaders="1" showColHeaders="1" showRowStripes="0" showColStripes="0" showLastColumn="1"/>
</pivotTableDefinition>
</file>

<file path=xl/pivotTables/pivotTable14.xml><?xml version="1.0" encoding="utf-8"?>
<pivotTableDefinition xmlns="http://schemas.openxmlformats.org/spreadsheetml/2006/main" name="PivotTable8" cacheId="62"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4:O12" firstHeaderRow="1" firstDataRow="2" firstDataCol="1"/>
  <pivotFields count="3">
    <pivotField axis="axisCol" compact="0" outline="0" subtotalTop="0" showAll="0" includeNewItemsInFilter="1">
      <items count="15">
        <item x="0"/>
        <item x="1"/>
        <item x="2"/>
        <item x="3"/>
        <item x="4"/>
        <item x="5"/>
        <item x="6"/>
        <item x="7"/>
        <item x="8"/>
        <item x="9"/>
        <item x="10"/>
        <item x="11"/>
        <item x="12"/>
        <item x="13"/>
        <item t="default"/>
      </items>
    </pivotField>
    <pivotField axis="axisRow" compact="0" outline="0" subtotalTop="0" showAll="0" includeNewItemsInFilter="1">
      <items count="9">
        <item x="0"/>
        <item x="1"/>
        <item x="2"/>
        <item x="6"/>
        <item x="4"/>
        <item x="5"/>
        <item m="1" x="7"/>
        <item x="3"/>
        <item t="default"/>
      </items>
    </pivotField>
    <pivotField dataField="1" compact="0" numFmtId="168" outline="0" subtotalTop="0" showAll="0" includeNewItemsInFilter="1"/>
  </pivotFields>
  <rowFields count="1">
    <field x="1"/>
  </rowFields>
  <rowItems count="7">
    <i>
      <x/>
    </i>
    <i>
      <x v="1"/>
    </i>
    <i>
      <x v="2"/>
    </i>
    <i>
      <x v="3"/>
    </i>
    <i>
      <x v="4"/>
    </i>
    <i>
      <x v="5"/>
    </i>
    <i>
      <x v="7"/>
    </i>
  </rowItems>
  <colFields count="1">
    <field x="0"/>
  </colFields>
  <colItems count="14">
    <i>
      <x/>
    </i>
    <i>
      <x v="1"/>
    </i>
    <i>
      <x v="2"/>
    </i>
    <i>
      <x v="3"/>
    </i>
    <i>
      <x v="4"/>
    </i>
    <i>
      <x v="5"/>
    </i>
    <i>
      <x v="6"/>
    </i>
    <i>
      <x v="7"/>
    </i>
    <i>
      <x v="8"/>
    </i>
    <i>
      <x v="9"/>
    </i>
    <i>
      <x v="10"/>
    </i>
    <i>
      <x v="11"/>
    </i>
    <i>
      <x v="12"/>
    </i>
    <i>
      <x v="13"/>
    </i>
  </colItems>
  <dataFields count="1">
    <dataField name="Claimaints 16-64 (%)" fld="2" baseField="0" baseItem="0" numFmtId="170"/>
  </dataFields>
  <formats count="13">
    <format dxfId="235">
      <pivotArea type="topRight" dataOnly="0" labelOnly="1" outline="0" fieldPosition="0"/>
    </format>
    <format dxfId="234">
      <pivotArea type="topRight" dataOnly="0" labelOnly="1" outline="0" fieldPosition="0"/>
    </format>
    <format dxfId="233">
      <pivotArea type="topRight" dataOnly="0" labelOnly="1" outline="0" fieldPosition="0"/>
    </format>
    <format dxfId="232">
      <pivotArea type="origin" dataOnly="0" labelOnly="1" outline="0" fieldPosition="0"/>
    </format>
    <format dxfId="231">
      <pivotArea field="1" type="button" dataOnly="0" labelOnly="1" outline="0" axis="axisRow" fieldPosition="0"/>
    </format>
    <format dxfId="230">
      <pivotArea field="1" type="button" dataOnly="0" labelOnly="1" outline="0" axis="axisRow" fieldPosition="0"/>
    </format>
    <format dxfId="229">
      <pivotArea type="origin" dataOnly="0" labelOnly="1" outline="0" fieldPosition="0"/>
    </format>
    <format dxfId="228">
      <pivotArea field="1" type="button" dataOnly="0" labelOnly="1" outline="0" axis="axisRow" fieldPosition="0"/>
    </format>
    <format dxfId="227">
      <pivotArea outline="0" fieldPosition="0"/>
    </format>
    <format dxfId="226">
      <pivotArea dataOnly="0" labelOnly="1" outline="0" fieldPosition="0">
        <references count="1">
          <reference field="0" count="0"/>
        </references>
      </pivotArea>
    </format>
    <format dxfId="225">
      <pivotArea field="0" type="button" dataOnly="0" labelOnly="1" outline="0" axis="axisCol" fieldPosition="0"/>
    </format>
    <format dxfId="224">
      <pivotArea field="0" type="button" dataOnly="0" labelOnly="1" outline="0" axis="axisCol" fieldPosition="0"/>
    </format>
    <format dxfId="223">
      <pivotArea outline="0" fieldPosition="0"/>
    </format>
  </formats>
  <pivotTableStyleInfo showRowHeaders="1" showColHeaders="1" showRowStripes="0" showColStripes="0" showLastColumn="1"/>
</pivotTableDefinition>
</file>

<file path=xl/pivotTables/pivotTable15.xml><?xml version="1.0" encoding="utf-8"?>
<pivotTableDefinition xmlns="http://schemas.openxmlformats.org/spreadsheetml/2006/main" name="PivotTable9" cacheId="63"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6:N14" firstHeaderRow="1" firstDataRow="2" firstDataCol="1"/>
  <pivotFields count="3">
    <pivotField axis="axisCol" compact="0" outline="0" subtotalTop="0" showAll="0" includeNewItemsInFilter="1">
      <items count="14">
        <item x="0"/>
        <item x="1"/>
        <item x="2"/>
        <item x="3"/>
        <item x="4"/>
        <item x="5"/>
        <item x="6"/>
        <item x="7"/>
        <item x="8"/>
        <item x="9"/>
        <item x="10"/>
        <item x="11"/>
        <item x="12"/>
        <item t="default"/>
      </items>
    </pivotField>
    <pivotField axis="axisRow" compact="0" outline="0" subtotalTop="0" showAll="0" includeNewItemsInFilter="1">
      <items count="9">
        <item x="0"/>
        <item x="1"/>
        <item x="2"/>
        <item x="6"/>
        <item x="4"/>
        <item x="5"/>
        <item m="1" x="7"/>
        <item x="3"/>
        <item t="default"/>
      </items>
    </pivotField>
    <pivotField dataField="1" compact="0" numFmtId="168" outline="0" subtotalTop="0" showAll="0" includeNewItemsInFilter="1"/>
  </pivotFields>
  <rowFields count="1">
    <field x="1"/>
  </rowFields>
  <rowItems count="7">
    <i>
      <x/>
    </i>
    <i>
      <x v="1"/>
    </i>
    <i>
      <x v="2"/>
    </i>
    <i>
      <x v="3"/>
    </i>
    <i>
      <x v="4"/>
    </i>
    <i>
      <x v="5"/>
    </i>
    <i>
      <x v="7"/>
    </i>
  </rowItems>
  <colFields count="1">
    <field x="0"/>
  </colFields>
  <colItems count="13">
    <i>
      <x/>
    </i>
    <i>
      <x v="1"/>
    </i>
    <i>
      <x v="2"/>
    </i>
    <i>
      <x v="3"/>
    </i>
    <i>
      <x v="4"/>
    </i>
    <i>
      <x v="5"/>
    </i>
    <i>
      <x v="6"/>
    </i>
    <i>
      <x v="7"/>
    </i>
    <i>
      <x v="8"/>
    </i>
    <i>
      <x v="9"/>
    </i>
    <i>
      <x v="10"/>
    </i>
    <i>
      <x v="11"/>
    </i>
    <i>
      <x v="12"/>
    </i>
  </colItems>
  <dataFields count="1">
    <dataField name="Unemployment rate 16-24" fld="2" baseField="0" baseItem="0" numFmtId="170"/>
  </dataFields>
  <formats count="12">
    <format dxfId="222">
      <pivotArea type="origin" dataOnly="0" labelOnly="1" outline="0" fieldPosition="0"/>
    </format>
    <format dxfId="221">
      <pivotArea field="1" type="button" dataOnly="0" labelOnly="1" outline="0" axis="axisRow" fieldPosition="0"/>
    </format>
    <format dxfId="220">
      <pivotArea type="topRight" dataOnly="0" labelOnly="1" outline="0" fieldPosition="0"/>
    </format>
    <format dxfId="219">
      <pivotArea dataOnly="0" labelOnly="1" outline="0" fieldPosition="0">
        <references count="1">
          <reference field="1" count="0"/>
        </references>
      </pivotArea>
    </format>
    <format dxfId="218">
      <pivotArea field="1" type="button" dataOnly="0" labelOnly="1" outline="0" axis="axisRow" fieldPosition="0"/>
    </format>
    <format dxfId="217">
      <pivotArea field="0" type="button" dataOnly="0" labelOnly="1" outline="0" axis="axisCol" fieldPosition="0"/>
    </format>
    <format dxfId="216">
      <pivotArea dataOnly="0" labelOnly="1" outline="0" fieldPosition="0">
        <references count="1">
          <reference field="0" count="0"/>
        </references>
      </pivotArea>
    </format>
    <format dxfId="215">
      <pivotArea outline="0" fieldPosition="0"/>
    </format>
    <format dxfId="214">
      <pivotArea field="0" type="button" dataOnly="0" labelOnly="1" outline="0" axis="axisCol" fieldPosition="0"/>
    </format>
    <format dxfId="213">
      <pivotArea type="origin" dataOnly="0" labelOnly="1" outline="0" fieldPosition="0"/>
    </format>
    <format dxfId="212">
      <pivotArea dataOnly="0" labelOnly="1" outline="0" fieldPosition="0">
        <references count="1">
          <reference field="1" count="0"/>
        </references>
      </pivotArea>
    </format>
    <format dxfId="211">
      <pivotArea field="1" type="button" dataOnly="0" labelOnly="1" outline="0" axis="axisRow" fieldPosition="0"/>
    </format>
  </formats>
  <pivotTableStyleInfo showRowHeaders="1" showColHeaders="1" showRowStripes="0" showColStripes="0" showLastColumn="1"/>
</pivotTableDefinition>
</file>

<file path=xl/pivotTables/pivotTable16.xml><?xml version="1.0" encoding="utf-8"?>
<pivotTableDefinition xmlns="http://schemas.openxmlformats.org/spreadsheetml/2006/main" name="PivotTable10" cacheId="64"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4:O12" firstHeaderRow="1" firstDataRow="2" firstDataCol="1"/>
  <pivotFields count="3">
    <pivotField axis="axisCol" compact="0" outline="0" subtotalTop="0" showAll="0" includeNewItemsInFilter="1">
      <items count="15">
        <item x="0"/>
        <item x="1"/>
        <item x="2"/>
        <item x="3"/>
        <item x="4"/>
        <item x="5"/>
        <item x="6"/>
        <item x="7"/>
        <item x="8"/>
        <item x="9"/>
        <item x="10"/>
        <item x="11"/>
        <item x="12"/>
        <item x="13"/>
        <item t="default"/>
      </items>
    </pivotField>
    <pivotField axis="axisRow" compact="0" outline="0" subtotalTop="0" showAll="0" includeNewItemsInFilter="1">
      <items count="9">
        <item x="0"/>
        <item x="1"/>
        <item x="2"/>
        <item x="6"/>
        <item x="4"/>
        <item x="5"/>
        <item m="1" x="7"/>
        <item x="3"/>
        <item t="default"/>
      </items>
    </pivotField>
    <pivotField dataField="1" compact="0" numFmtId="168" outline="0" subtotalTop="0" showAll="0" includeNewItemsInFilter="1"/>
  </pivotFields>
  <rowFields count="1">
    <field x="1"/>
  </rowFields>
  <rowItems count="7">
    <i>
      <x/>
    </i>
    <i>
      <x v="1"/>
    </i>
    <i>
      <x v="2"/>
    </i>
    <i>
      <x v="3"/>
    </i>
    <i>
      <x v="4"/>
    </i>
    <i>
      <x v="5"/>
    </i>
    <i>
      <x v="7"/>
    </i>
  </rowItems>
  <colFields count="1">
    <field x="0"/>
  </colFields>
  <colItems count="14">
    <i>
      <x/>
    </i>
    <i>
      <x v="1"/>
    </i>
    <i>
      <x v="2"/>
    </i>
    <i>
      <x v="3"/>
    </i>
    <i>
      <x v="4"/>
    </i>
    <i>
      <x v="5"/>
    </i>
    <i>
      <x v="6"/>
    </i>
    <i>
      <x v="7"/>
    </i>
    <i>
      <x v="8"/>
    </i>
    <i>
      <x v="9"/>
    </i>
    <i>
      <x v="10"/>
    </i>
    <i>
      <x v="11"/>
    </i>
    <i>
      <x v="12"/>
    </i>
    <i>
      <x v="13"/>
    </i>
  </colItems>
  <dataFields count="1">
    <dataField name="Claimants aged 16-24 (% of all)" fld="2" baseField="0" baseItem="0" numFmtId="170"/>
  </dataFields>
  <formats count="12">
    <format dxfId="210">
      <pivotArea type="origin" dataOnly="0" labelOnly="1" outline="0" fieldPosition="0"/>
    </format>
    <format dxfId="209">
      <pivotArea field="1" type="button" dataOnly="0" labelOnly="1" outline="0" axis="axisRow" fieldPosition="0"/>
    </format>
    <format dxfId="208">
      <pivotArea dataOnly="0" labelOnly="1" outline="0" fieldPosition="0">
        <references count="1">
          <reference field="1" count="0"/>
        </references>
      </pivotArea>
    </format>
    <format dxfId="207">
      <pivotArea field="0" type="button" dataOnly="0" labelOnly="1" outline="0" axis="axisCol" fieldPosition="0"/>
    </format>
    <format dxfId="206">
      <pivotArea type="topRight" dataOnly="0" labelOnly="1" outline="0" fieldPosition="0"/>
    </format>
    <format dxfId="205">
      <pivotArea field="1" type="button" dataOnly="0" labelOnly="1" outline="0" axis="axisRow" fieldPosition="0"/>
    </format>
    <format dxfId="204">
      <pivotArea dataOnly="0" labelOnly="1" outline="0" fieldPosition="0">
        <references count="1">
          <reference field="1" count="0"/>
        </references>
      </pivotArea>
    </format>
    <format dxfId="203">
      <pivotArea outline="0" fieldPosition="0"/>
    </format>
    <format dxfId="202">
      <pivotArea dataOnly="0" labelOnly="1" outline="0" fieldPosition="0">
        <references count="1">
          <reference field="0" count="0"/>
        </references>
      </pivotArea>
    </format>
    <format dxfId="201">
      <pivotArea dataOnly="0" labelOnly="1" outline="0" fieldPosition="0">
        <references count="1">
          <reference field="1" count="0"/>
        </references>
      </pivotArea>
    </format>
    <format dxfId="200">
      <pivotArea field="0" type="button" dataOnly="0" labelOnly="1" outline="0" axis="axisCol" fieldPosition="0"/>
    </format>
    <format dxfId="199">
      <pivotArea outline="0" fieldPosition="0"/>
    </format>
  </formats>
  <pivotTableStyleInfo showRowHeaders="1" showColHeaders="1" showRowStripes="0" showColStripes="0" showLastColumn="1"/>
</pivotTableDefinition>
</file>

<file path=xl/pivotTables/pivotTable17.xml><?xml version="1.0" encoding="utf-8"?>
<pivotTableDefinition xmlns="http://schemas.openxmlformats.org/spreadsheetml/2006/main" name="PivotTable4" cacheId="48"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6:F10" firstHeaderRow="1" firstDataRow="2" firstDataCol="2"/>
  <pivotFields count="4">
    <pivotField axis="axisCol" compact="0" outline="0" subtotalTop="0" showAll="0" includeNewItemsInFilter="1">
      <items count="5">
        <item x="0"/>
        <item x="1"/>
        <item x="2"/>
        <item x="3"/>
        <item t="default"/>
      </items>
    </pivotField>
    <pivotField axis="axisRow" compact="0" outline="0" subtotalTop="0" showAll="0" includeNewItemsInFilter="1" defaultSubtotal="0">
      <items count="5">
        <item m="1" x="2"/>
        <item m="1" x="3"/>
        <item m="1" x="4"/>
        <item x="0"/>
        <item m="1" x="1"/>
      </items>
    </pivotField>
    <pivotField axis="axisRow" compact="0" outline="0" subtotalTop="0" showAll="0" includeNewItemsInFilter="1">
      <items count="6">
        <item m="1" x="4"/>
        <item x="2"/>
        <item x="0"/>
        <item x="1"/>
        <item m="1" x="3"/>
        <item t="default"/>
      </items>
    </pivotField>
    <pivotField dataField="1" compact="0" outline="0" subtotalTop="0" showAll="0" includeNewItemsInFilter="1"/>
  </pivotFields>
  <rowFields count="2">
    <field x="1"/>
    <field x="2"/>
  </rowFields>
  <rowItems count="3">
    <i>
      <x v="3"/>
      <x v="1"/>
    </i>
    <i r="1">
      <x v="2"/>
    </i>
    <i r="1">
      <x v="3"/>
    </i>
  </rowItems>
  <colFields count="1">
    <field x="0"/>
  </colFields>
  <colItems count="4">
    <i>
      <x/>
    </i>
    <i>
      <x v="1"/>
    </i>
    <i>
      <x v="2"/>
    </i>
    <i>
      <x v="3"/>
    </i>
  </colItems>
  <dataFields count="1">
    <dataField name="Access to Broadband" fld="3" baseField="0" baseItem="0"/>
  </dataFields>
  <formats count="23">
    <format dxfId="198">
      <pivotArea outline="0" fieldPosition="0"/>
    </format>
    <format dxfId="197">
      <pivotArea dataOnly="0" labelOnly="1" outline="0" fieldPosition="0">
        <references count="1">
          <reference field="2" count="1">
            <x v="3"/>
          </reference>
        </references>
      </pivotArea>
    </format>
    <format dxfId="196">
      <pivotArea dataOnly="0" labelOnly="1" outline="0" fieldPosition="0">
        <references count="1">
          <reference field="2" count="1">
            <x v="3"/>
          </reference>
        </references>
      </pivotArea>
    </format>
    <format dxfId="195">
      <pivotArea dataOnly="0" labelOnly="1" outline="0" fieldPosition="0">
        <references count="1">
          <reference field="2" count="1">
            <x v="3"/>
          </reference>
        </references>
      </pivotArea>
    </format>
    <format dxfId="194">
      <pivotArea dataOnly="0" labelOnly="1" outline="0" fieldPosition="0">
        <references count="1">
          <reference field="2" count="1">
            <x v="0"/>
          </reference>
        </references>
      </pivotArea>
    </format>
    <format dxfId="193">
      <pivotArea dataOnly="0" labelOnly="1" outline="0" fieldPosition="0">
        <references count="1">
          <reference field="2" count="1">
            <x v="0"/>
          </reference>
        </references>
      </pivotArea>
    </format>
    <format dxfId="192">
      <pivotArea dataOnly="0" labelOnly="1" outline="0" fieldPosition="0">
        <references count="1">
          <reference field="2" count="1">
            <x v="0"/>
          </reference>
        </references>
      </pivotArea>
    </format>
    <format dxfId="191">
      <pivotArea dataOnly="0" labelOnly="1" outline="0" fieldPosition="0">
        <references count="1">
          <reference field="2" count="1">
            <x v="1"/>
          </reference>
        </references>
      </pivotArea>
    </format>
    <format dxfId="190">
      <pivotArea dataOnly="0" labelOnly="1" outline="0" fieldPosition="0">
        <references count="1">
          <reference field="2" count="1">
            <x v="1"/>
          </reference>
        </references>
      </pivotArea>
    </format>
    <format dxfId="189">
      <pivotArea dataOnly="0" labelOnly="1" outline="0" fieldPosition="0">
        <references count="1">
          <reference field="2" count="1">
            <x v="1"/>
          </reference>
        </references>
      </pivotArea>
    </format>
    <format dxfId="188">
      <pivotArea dataOnly="0" labelOnly="1" outline="0" fieldPosition="0">
        <references count="1">
          <reference field="2" count="1">
            <x v="2"/>
          </reference>
        </references>
      </pivotArea>
    </format>
    <format dxfId="187">
      <pivotArea dataOnly="0" labelOnly="1" outline="0" fieldPosition="0">
        <references count="1">
          <reference field="2" count="1">
            <x v="2"/>
          </reference>
        </references>
      </pivotArea>
    </format>
    <format dxfId="186">
      <pivotArea dataOnly="0" labelOnly="1" outline="0" fieldPosition="0">
        <references count="1">
          <reference field="2" count="1">
            <x v="2"/>
          </reference>
        </references>
      </pivotArea>
    </format>
    <format dxfId="185">
      <pivotArea type="topRight" dataOnly="0" labelOnly="1" outline="0" fieldPosition="0"/>
    </format>
    <format dxfId="184">
      <pivotArea field="1" type="button" dataOnly="0" labelOnly="1" outline="0" axis="axisRow" fieldPosition="0"/>
    </format>
    <format dxfId="183">
      <pivotArea field="2" type="button" dataOnly="0" labelOnly="1" outline="0" axis="axisRow" fieldPosition="1"/>
    </format>
    <format dxfId="182">
      <pivotArea dataOnly="0" labelOnly="1" outline="0" fieldPosition="0">
        <references count="1">
          <reference field="0" count="0"/>
        </references>
      </pivotArea>
    </format>
    <format dxfId="181">
      <pivotArea type="origin" dataOnly="0" labelOnly="1" outline="0" fieldPosition="0"/>
    </format>
    <format dxfId="180">
      <pivotArea field="0" type="button" dataOnly="0" labelOnly="1" outline="0" axis="axisCol" fieldPosition="0"/>
    </format>
    <format dxfId="179">
      <pivotArea field="0" type="button" dataOnly="0" labelOnly="1" outline="0" axis="axisCol" fieldPosition="0"/>
    </format>
    <format dxfId="178">
      <pivotArea field="1" type="button" dataOnly="0" labelOnly="1" outline="0" axis="axisRow" fieldPosition="0"/>
    </format>
    <format dxfId="177">
      <pivotArea field="1" type="button" dataOnly="0" labelOnly="1" outline="0" axis="axisRow" fieldPosition="0"/>
    </format>
    <format dxfId="176">
      <pivotArea dataOnly="0" labelOnly="1" outline="0" fieldPosition="0">
        <references count="1">
          <reference field="0" count="0"/>
        </references>
      </pivotArea>
    </format>
  </formats>
  <pivotTableStyleInfo showRowHeaders="1" showColHeaders="1" showRowStripes="0" showColStripes="0" showLastColumn="1"/>
</pivotTableDefinition>
</file>

<file path=xl/pivotTables/pivotTable18.xml><?xml version="1.0" encoding="utf-8"?>
<pivotTableDefinition xmlns="http://schemas.openxmlformats.org/spreadsheetml/2006/main" name="PivotTable1" cacheId="49"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4:E6" firstHeaderRow="1" firstDataRow="2" firstDataCol="1"/>
  <pivotFields count="3">
    <pivotField axis="axisCol" compact="0" outline="0" subtotalTop="0" showAll="0" includeNewItemsInFilter="1">
      <items count="5">
        <item x="0"/>
        <item x="1"/>
        <item x="2"/>
        <item x="3"/>
        <item t="default"/>
      </items>
    </pivotField>
    <pivotField axis="axisRow" compact="0" outline="0" subtotalTop="0" showAll="0" includeNewItemsInFilter="1">
      <items count="6">
        <item m="1" x="2"/>
        <item m="1" x="3"/>
        <item m="1" x="4"/>
        <item x="0"/>
        <item m="1" x="1"/>
        <item t="default"/>
      </items>
    </pivotField>
    <pivotField dataField="1" compact="0" numFmtId="169" outline="0" subtotalTop="0" showAll="0" includeNewItemsInFilter="1"/>
  </pivotFields>
  <rowFields count="1">
    <field x="1"/>
  </rowFields>
  <rowItems count="1">
    <i>
      <x v="3"/>
    </i>
  </rowItems>
  <colFields count="1">
    <field x="0"/>
  </colFields>
  <colItems count="4">
    <i>
      <x/>
    </i>
    <i>
      <x v="1"/>
    </i>
    <i>
      <x v="2"/>
    </i>
    <i>
      <x v="3"/>
    </i>
  </colItems>
  <dataFields count="1">
    <dataField name="Broadband speed" fld="2" baseField="0" baseItem="0" numFmtId="170"/>
  </dataFields>
  <formats count="13">
    <format dxfId="175">
      <pivotArea type="origin" dataOnly="0" labelOnly="1" outline="0" fieldPosition="0"/>
    </format>
    <format dxfId="174">
      <pivotArea type="topRight" dataOnly="0" labelOnly="1" outline="0" fieldPosition="0"/>
    </format>
    <format dxfId="173">
      <pivotArea dataOnly="0" labelOnly="1" outline="0" fieldPosition="0">
        <references count="1">
          <reference field="1" count="0"/>
        </references>
      </pivotArea>
    </format>
    <format dxfId="172">
      <pivotArea field="1" type="button" dataOnly="0" labelOnly="1" outline="0" axis="axisRow" fieldPosition="0"/>
    </format>
    <format dxfId="171">
      <pivotArea field="1" type="button" dataOnly="0" labelOnly="1" outline="0" axis="axisRow" fieldPosition="0"/>
    </format>
    <format dxfId="170">
      <pivotArea dataOnly="0" labelOnly="1" outline="0" fieldPosition="0">
        <references count="1">
          <reference field="1" count="0"/>
        </references>
      </pivotArea>
    </format>
    <format dxfId="169">
      <pivotArea dataOnly="0" labelOnly="1" outline="0" fieldPosition="0">
        <references count="1">
          <reference field="1" count="0"/>
        </references>
      </pivotArea>
    </format>
    <format dxfId="168">
      <pivotArea dataOnly="0" labelOnly="1" outline="0" fieldPosition="0">
        <references count="1">
          <reference field="0" count="0"/>
        </references>
      </pivotArea>
    </format>
    <format dxfId="167">
      <pivotArea field="1" type="button" dataOnly="0" labelOnly="1" outline="0" axis="axisRow" fieldPosition="0"/>
    </format>
    <format dxfId="166">
      <pivotArea outline="0" fieldPosition="0"/>
    </format>
    <format dxfId="165">
      <pivotArea field="0" type="button" dataOnly="0" labelOnly="1" outline="0" axis="axisCol" fieldPosition="0"/>
    </format>
    <format dxfId="164">
      <pivotArea field="0" type="button" dataOnly="0" labelOnly="1" outline="0" axis="axisCol" fieldPosition="0"/>
    </format>
    <format dxfId="163">
      <pivotArea dataOnly="0" labelOnly="1" outline="0" fieldPosition="0">
        <references count="1">
          <reference field="0" count="0"/>
        </references>
      </pivotArea>
    </format>
  </formats>
  <pivotTableStyleInfo showRowHeaders="1" showColHeaders="1" showRowStripes="0" showColStripes="0" showLastColumn="1"/>
</pivotTableDefinition>
</file>

<file path=xl/pivotTables/pivotTable19.xml><?xml version="1.0" encoding="utf-8"?>
<pivotTableDefinition xmlns="http://schemas.openxmlformats.org/spreadsheetml/2006/main" name="PivotTable7" cacheId="65"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44:G313" firstHeaderRow="1" firstDataRow="2" firstDataCol="1"/>
  <pivotFields count="3">
    <pivotField axis="axisRow" compact="0" numFmtId="14" outline="0" subtotalTop="0" showAll="0" includeNewItemsInFilter="1">
      <items count="2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t="default"/>
      </items>
    </pivotField>
    <pivotField axis="axisCol" compact="0" outline="0" subtotalTop="0" showAll="0" includeNewItemsInFilter="1">
      <items count="14">
        <item x="0"/>
        <item x="2"/>
        <item x="1"/>
        <item x="4"/>
        <item x="5"/>
        <item x="3"/>
        <item m="1" x="8"/>
        <item m="1" x="7"/>
        <item m="1" x="11"/>
        <item m="1" x="9"/>
        <item m="1" x="10"/>
        <item m="1" x="12"/>
        <item h="1" m="1" x="6"/>
        <item t="default"/>
      </items>
    </pivotField>
    <pivotField dataField="1" compact="0" outline="0" subtotalTop="0" showAll="0" includeNewItemsInFilter="1"/>
  </pivotFields>
  <rowFields count="1">
    <field x="0"/>
  </rowFields>
  <rowItems count="26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rowItems>
  <colFields count="1">
    <field x="1"/>
  </colFields>
  <colItems count="6">
    <i>
      <x/>
    </i>
    <i>
      <x v="1"/>
    </i>
    <i>
      <x v="2"/>
    </i>
    <i>
      <x v="3"/>
    </i>
    <i>
      <x v="4"/>
    </i>
    <i>
      <x v="5"/>
    </i>
  </colItems>
  <dataFields count="1">
    <dataField name="Average price" fld="2" baseField="0" baseItem="0" numFmtId="189"/>
  </dataFields>
  <formats count="16">
    <format dxfId="162">
      <pivotArea outline="0" fieldPosition="0"/>
    </format>
    <format dxfId="161">
      <pivotArea type="topRight" dataOnly="0" labelOnly="1" outline="0" fieldPosition="0"/>
    </format>
    <format dxfId="160">
      <pivotArea dataOnly="0" labelOnly="1" outline="0" fieldPosition="0">
        <references count="1">
          <reference field="1" count="0"/>
        </references>
      </pivotArea>
    </format>
    <format dxfId="159">
      <pivotArea field="1" type="button" dataOnly="0" labelOnly="1" outline="0" axis="axisCol" fieldPosition="0"/>
    </format>
    <format dxfId="158">
      <pivotArea field="0" type="button" dataOnly="0" labelOnly="1" outline="0" axis="axisRow" fieldPosition="0"/>
    </format>
    <format dxfId="157">
      <pivotArea field="0" type="button" dataOnly="0" labelOnly="1" outline="0" axis="axisRow" fieldPosition="0"/>
    </format>
    <format dxfId="156">
      <pivotArea dataOnly="0" labelOnly="1" outline="0" fieldPosition="0">
        <references count="1">
          <reference field="1" count="0"/>
        </references>
      </pivotArea>
    </format>
    <format dxfId="155">
      <pivotArea dataOnly="0" labelOnly="1" outline="0"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54">
      <pivotArea dataOnly="0" labelOnly="1" outline="0"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53">
      <pivotArea dataOnly="0" labelOnly="1" outline="0" fieldPosition="0">
        <references count="1">
          <reference field="0"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52">
      <pivotArea dataOnly="0" labelOnly="1" outline="0" fieldPosition="0">
        <references count="1">
          <reference field="0"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51">
      <pivotArea dataOnly="0" labelOnly="1" outline="0" fieldPosition="0">
        <references count="1">
          <reference field="0" count="25">
            <x v="200"/>
            <x v="201"/>
            <x v="202"/>
            <x v="203"/>
            <x v="204"/>
            <x v="205"/>
            <x v="206"/>
            <x v="207"/>
            <x v="208"/>
            <x v="209"/>
            <x v="210"/>
            <x v="211"/>
            <x v="212"/>
            <x v="213"/>
            <x v="214"/>
            <x v="215"/>
            <x v="216"/>
            <x v="217"/>
            <x v="218"/>
            <x v="219"/>
            <x v="220"/>
            <x v="221"/>
            <x v="222"/>
            <x v="223"/>
            <x v="224"/>
          </reference>
        </references>
      </pivotArea>
    </format>
    <format dxfId="150">
      <pivotArea dataOnly="0" labelOnly="1" outline="0" fieldPosition="0">
        <references count="1">
          <reference field="0" count="0"/>
        </references>
      </pivotArea>
    </format>
    <format dxfId="149">
      <pivotArea field="0" type="button" dataOnly="0" labelOnly="1" outline="0" axis="axisRow" fieldPosition="0"/>
    </format>
    <format dxfId="148">
      <pivotArea type="origin" dataOnly="0" labelOnly="1" outline="0" fieldPosition="0"/>
    </format>
    <format dxfId="147">
      <pivotArea field="1" type="button" dataOnly="0" labelOnly="1" outline="0" axis="axisCol" fieldPosition="0"/>
    </format>
  </formats>
  <pivotTableStyleInfo showRowHeaders="1" showColHeaders="1" showRowStripes="0" showColStripes="0" showLastColumn="1"/>
</pivotTableDefinition>
</file>

<file path=xl/pivotTables/pivotTable2.xml><?xml version="1.0" encoding="utf-8"?>
<pivotTableDefinition xmlns="http://schemas.openxmlformats.org/spreadsheetml/2006/main" name="PivotTable1" cacheId="71"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4:M10" firstHeaderRow="1" firstDataRow="2" firstDataCol="1"/>
  <pivotFields count="3">
    <pivotField axis="axisRow" compact="0" outline="0" subtotalTop="0" showAll="0" includeNewItemsInFilter="1">
      <items count="6">
        <item x="0"/>
        <item x="1"/>
        <item x="2"/>
        <item x="3"/>
        <item x="4"/>
        <item t="default"/>
      </items>
    </pivotField>
    <pivotField axis="axisCol" compact="0" outline="0" subtotalTop="0" showAll="0" includeNewItemsInFilter="1">
      <items count="13">
        <item x="0"/>
        <item x="1"/>
        <item x="2"/>
        <item x="3"/>
        <item x="4"/>
        <item x="5"/>
        <item x="6"/>
        <item x="7"/>
        <item x="8"/>
        <item x="9"/>
        <item x="10"/>
        <item x="11"/>
        <item t="default"/>
      </items>
    </pivotField>
    <pivotField dataField="1" compact="0" outline="0" subtotalTop="0" showAll="0" includeNewItemsInFilter="1"/>
  </pivotFields>
  <rowFields count="1">
    <field x="0"/>
  </rowFields>
  <rowItems count="5">
    <i>
      <x/>
    </i>
    <i>
      <x v="1"/>
    </i>
    <i>
      <x v="2"/>
    </i>
    <i>
      <x v="3"/>
    </i>
    <i>
      <x v="4"/>
    </i>
  </rowItems>
  <colFields count="1">
    <field x="1"/>
  </colFields>
  <colItems count="12">
    <i>
      <x/>
    </i>
    <i>
      <x v="1"/>
    </i>
    <i>
      <x v="2"/>
    </i>
    <i>
      <x v="3"/>
    </i>
    <i>
      <x v="4"/>
    </i>
    <i>
      <x v="5"/>
    </i>
    <i>
      <x v="6"/>
    </i>
    <i>
      <x v="7"/>
    </i>
    <i>
      <x v="8"/>
    </i>
    <i>
      <x v="9"/>
    </i>
    <i>
      <x v="10"/>
    </i>
    <i>
      <x v="11"/>
    </i>
  </colItems>
  <dataFields count="1">
    <dataField name="GVA/hour worked, UK=100" fld="2" baseField="0" baseItem="0" numFmtId="169"/>
  </dataFields>
  <formats count="23">
    <format dxfId="500">
      <pivotArea type="topRight" dataOnly="0" labelOnly="1" outline="0" fieldPosition="0"/>
    </format>
    <format dxfId="499">
      <pivotArea field="0" type="button" dataOnly="0" labelOnly="1" outline="0" axis="axisRow" fieldPosition="0"/>
    </format>
    <format dxfId="498">
      <pivotArea field="1" type="button" dataOnly="0" labelOnly="1" outline="0" axis="axisCol" fieldPosition="0"/>
    </format>
    <format dxfId="497">
      <pivotArea field="0" type="button" dataOnly="0" labelOnly="1" outline="0" axis="axisRow" fieldPosition="0"/>
    </format>
    <format dxfId="496">
      <pivotArea type="origin" dataOnly="0" labelOnly="1" outline="0" fieldPosition="0"/>
    </format>
    <format dxfId="495">
      <pivotArea outline="0" fieldPosition="0"/>
    </format>
    <format dxfId="494">
      <pivotArea type="origin" dataOnly="0" labelOnly="1" outline="0" fieldPosition="0"/>
    </format>
    <format dxfId="493">
      <pivotArea field="1" type="button" dataOnly="0" labelOnly="1" outline="0" axis="axisCol" fieldPosition="0"/>
    </format>
    <format dxfId="492">
      <pivotArea dataOnly="0" labelOnly="1" outline="0" fieldPosition="0">
        <references count="1">
          <reference field="1" count="0"/>
        </references>
      </pivotArea>
    </format>
    <format dxfId="491">
      <pivotArea outline="0" fieldPosition="0">
        <references count="1">
          <reference field="1" count="2" selected="0">
            <x v="7"/>
            <x v="8"/>
          </reference>
        </references>
      </pivotArea>
    </format>
    <format dxfId="490">
      <pivotArea outline="0" fieldPosition="0">
        <references count="1">
          <reference field="1" count="2" selected="0">
            <x v="7"/>
            <x v="8"/>
          </reference>
        </references>
      </pivotArea>
    </format>
    <format dxfId="489">
      <pivotArea dataOnly="0" labelOnly="1" outline="0" fieldPosition="0">
        <references count="1">
          <reference field="0" count="0"/>
        </references>
      </pivotArea>
    </format>
    <format dxfId="488">
      <pivotArea outline="0" fieldPosition="0"/>
    </format>
    <format dxfId="487">
      <pivotArea dataOnly="0" labelOnly="1" outline="0" fieldPosition="0">
        <references count="1">
          <reference field="1" count="0"/>
        </references>
      </pivotArea>
    </format>
    <format dxfId="486">
      <pivotArea field="1" type="button" dataOnly="0" labelOnly="1" outline="0" axis="axisCol" fieldPosition="0"/>
    </format>
    <format dxfId="485">
      <pivotArea type="origin" dataOnly="0" labelOnly="1" outline="0" fieldPosition="0"/>
    </format>
    <format dxfId="484">
      <pivotArea field="0" type="button" dataOnly="0" labelOnly="1" outline="0" axis="axisRow" fieldPosition="0"/>
    </format>
    <format dxfId="483">
      <pivotArea outline="0" fieldPosition="0">
        <references count="2">
          <reference field="0" count="1" selected="0">
            <x v="0"/>
          </reference>
          <reference field="1" count="1" selected="0">
            <x v="6"/>
          </reference>
        </references>
      </pivotArea>
    </format>
    <format dxfId="482">
      <pivotArea outline="0" fieldPosition="0">
        <references count="2">
          <reference field="0" count="1" selected="0">
            <x v="1"/>
          </reference>
          <reference field="1" count="1" selected="0">
            <x v="7"/>
          </reference>
        </references>
      </pivotArea>
    </format>
    <format dxfId="481">
      <pivotArea outline="0" fieldPosition="0">
        <references count="2">
          <reference field="0" count="1" selected="0">
            <x v="2"/>
          </reference>
          <reference field="1" count="1" selected="0">
            <x v="7"/>
          </reference>
        </references>
      </pivotArea>
    </format>
    <format dxfId="480">
      <pivotArea outline="0" fieldPosition="0">
        <references count="2">
          <reference field="0" count="1" selected="0">
            <x v="3"/>
          </reference>
          <reference field="1" count="1" selected="0">
            <x v="7"/>
          </reference>
        </references>
      </pivotArea>
    </format>
    <format dxfId="479">
      <pivotArea outline="0" fieldPosition="0">
        <references count="2">
          <reference field="0" count="1" selected="0">
            <x v="0"/>
          </reference>
          <reference field="1" count="1" selected="0">
            <x v="7"/>
          </reference>
        </references>
      </pivotArea>
    </format>
    <format dxfId="478">
      <pivotArea dataOnly="0" labelOnly="1" outline="0" fieldPosition="0">
        <references count="1">
          <reference field="1" count="0"/>
        </references>
      </pivotArea>
    </format>
  </formats>
  <pivotTableStyleInfo showRowHeaders="1" showColHeaders="1" showRowStripes="0" showColStripes="0" showLastColumn="1"/>
</pivotTableDefinition>
</file>

<file path=xl/pivotTables/pivotTable20.xml><?xml version="1.0" encoding="utf-8"?>
<pivotTableDefinition xmlns="http://schemas.openxmlformats.org/spreadsheetml/2006/main" name="PivotTable1" cacheId="66"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4:U17" firstHeaderRow="1" firstDataRow="2" firstDataCol="1"/>
  <pivotFields count="3">
    <pivotField axis="axisCol" compact="0" outline="0" subtotalTop="0" showAll="0" includeNewItemsInFilter="1">
      <items count="21">
        <item x="0"/>
        <item x="1"/>
        <item x="2"/>
        <item x="3"/>
        <item x="4"/>
        <item x="5"/>
        <item x="6"/>
        <item x="7"/>
        <item x="8"/>
        <item x="9"/>
        <item x="10"/>
        <item x="11"/>
        <item x="12"/>
        <item x="13"/>
        <item x="14"/>
        <item x="15"/>
        <item x="16"/>
        <item x="17"/>
        <item x="18"/>
        <item x="19"/>
        <item t="default"/>
      </items>
    </pivotField>
    <pivotField axis="axisRow" compact="0" outline="0" subtotalTop="0" showAll="0" includeNewItemsInFilter="1">
      <items count="14">
        <item x="2"/>
        <item x="4"/>
        <item x="3"/>
        <item x="5"/>
        <item x="1"/>
        <item x="0"/>
        <item x="6"/>
        <item x="7"/>
        <item x="8"/>
        <item x="9"/>
        <item x="10"/>
        <item x="11"/>
        <item m="1" x="12"/>
        <item t="default"/>
      </items>
    </pivotField>
    <pivotField dataField="1" compact="0" outline="0" subtotalTop="0" showAll="0" includeNewItemsInFilter="1"/>
  </pivotFields>
  <rowFields count="1">
    <field x="1"/>
  </rowFields>
  <rowItems count="12">
    <i>
      <x/>
    </i>
    <i>
      <x v="1"/>
    </i>
    <i>
      <x v="2"/>
    </i>
    <i>
      <x v="3"/>
    </i>
    <i>
      <x v="4"/>
    </i>
    <i>
      <x v="5"/>
    </i>
    <i>
      <x v="6"/>
    </i>
    <i>
      <x v="7"/>
    </i>
    <i>
      <x v="8"/>
    </i>
    <i>
      <x v="9"/>
    </i>
    <i>
      <x v="10"/>
    </i>
    <i>
      <x v="11"/>
    </i>
  </rowItems>
  <colFields count="1">
    <field x="0"/>
  </colFields>
  <colItems count="20">
    <i>
      <x/>
    </i>
    <i>
      <x v="1"/>
    </i>
    <i>
      <x v="2"/>
    </i>
    <i>
      <x v="3"/>
    </i>
    <i>
      <x v="4"/>
    </i>
    <i>
      <x v="5"/>
    </i>
    <i>
      <x v="6"/>
    </i>
    <i>
      <x v="7"/>
    </i>
    <i>
      <x v="8"/>
    </i>
    <i>
      <x v="9"/>
    </i>
    <i>
      <x v="10"/>
    </i>
    <i>
      <x v="11"/>
    </i>
    <i>
      <x v="12"/>
    </i>
    <i>
      <x v="13"/>
    </i>
    <i>
      <x v="14"/>
    </i>
    <i>
      <x v="15"/>
    </i>
    <i>
      <x v="16"/>
    </i>
    <i>
      <x v="17"/>
    </i>
    <i>
      <x v="18"/>
    </i>
    <i>
      <x v="19"/>
    </i>
  </colItems>
  <dataFields count="1">
    <dataField name="Ratio of affordability" fld="2" baseField="0" baseItem="0"/>
  </dataFields>
  <formats count="12">
    <format dxfId="146">
      <pivotArea outline="0" fieldPosition="0"/>
    </format>
    <format dxfId="145">
      <pivotArea type="origin" dataOnly="0" labelOnly="1" outline="0" fieldPosition="0"/>
    </format>
    <format dxfId="144">
      <pivotArea type="origin" dataOnly="0" labelOnly="1" outline="0" fieldPosition="0"/>
    </format>
    <format dxfId="143">
      <pivotArea field="1" type="button" dataOnly="0" labelOnly="1" outline="0" axis="axisRow" fieldPosition="0"/>
    </format>
    <format dxfId="142">
      <pivotArea field="0" type="button" dataOnly="0" labelOnly="1" outline="0" axis="axisCol" fieldPosition="0"/>
    </format>
    <format dxfId="141">
      <pivotArea type="topRight" dataOnly="0" labelOnly="1" outline="0" fieldPosition="0"/>
    </format>
    <format dxfId="140">
      <pivotArea field="1" type="button" dataOnly="0" labelOnly="1" outline="0" axis="axisRow" fieldPosition="0"/>
    </format>
    <format dxfId="139">
      <pivotArea type="origin" dataOnly="0" labelOnly="1" outline="0" fieldPosition="0"/>
    </format>
    <format dxfId="138">
      <pivotArea field="0" type="button" dataOnly="0" labelOnly="1" outline="0" axis="axisCol" fieldPosition="0"/>
    </format>
    <format dxfId="137">
      <pivotArea field="0" type="button" dataOnly="0" labelOnly="1" outline="0" axis="axisCol" fieldPosition="0"/>
    </format>
    <format dxfId="136">
      <pivotArea dataOnly="0" labelOnly="1" outline="0" fieldPosition="0">
        <references count="1">
          <reference field="0" count="0"/>
        </references>
      </pivotArea>
    </format>
    <format dxfId="135">
      <pivotArea dataOnly="0" labelOnly="1" outline="0" fieldPosition="0">
        <references count="1">
          <reference field="0" count="0"/>
        </references>
      </pivotArea>
    </format>
  </formats>
  <pivotTableStyleInfo showRowHeaders="1" showColHeaders="1" showRowStripes="0" showColStripes="0" showLastColumn="1"/>
</pivotTableDefinition>
</file>

<file path=xl/pivotTables/pivotTable21.xml><?xml version="1.0" encoding="utf-8"?>
<pivotTableDefinition xmlns="http://schemas.openxmlformats.org/spreadsheetml/2006/main" name="PivotTable2" cacheId="70"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6:K8" firstHeaderRow="1" firstDataRow="2" firstDataCol="1" rowPageCount="1" colPageCount="1"/>
  <pivotFields count="4">
    <pivotField axis="axisCol" compact="0" outline="0" subtotalTop="0" showAll="0" includeNewItemsInFilter="1">
      <items count="11">
        <item sd="0" x="0"/>
        <item sd="0" x="1"/>
        <item x="2"/>
        <item sd="0" x="3"/>
        <item sd="0" x="4"/>
        <item sd="0" x="5"/>
        <item sd="0" x="6"/>
        <item sd="0" x="7"/>
        <item sd="0" x="8"/>
        <item x="9"/>
        <item t="default" sd="0"/>
      </items>
    </pivotField>
    <pivotField axis="axisPage" compact="0" outline="0" subtotalTop="0" showAll="0" includeNewItemsInFilter="1">
      <items count="5">
        <item x="0"/>
        <item m="1" x="3"/>
        <item x="1"/>
        <item m="1" x="2"/>
        <item t="default"/>
      </items>
    </pivotField>
    <pivotField dataField="1" compact="0" numFmtId="191" outline="0" subtotalTop="0" showAll="0" includeNewItemsInFilter="1"/>
    <pivotField axis="axisRow" compact="0" outline="0" subtotalTop="0" showAll="0" includeNewItemsInFilter="1">
      <items count="3">
        <item x="0"/>
        <item m="1" x="1"/>
        <item t="default"/>
      </items>
    </pivotField>
  </pivotFields>
  <rowFields count="1">
    <field x="3"/>
  </rowFields>
  <rowItems count="1">
    <i>
      <x/>
    </i>
  </rowItems>
  <colFields count="1">
    <field x="0"/>
  </colFields>
  <colItems count="10">
    <i>
      <x/>
    </i>
    <i>
      <x v="1"/>
    </i>
    <i>
      <x v="2"/>
    </i>
    <i>
      <x v="3"/>
    </i>
    <i>
      <x v="4"/>
    </i>
    <i>
      <x v="5"/>
    </i>
    <i>
      <x v="6"/>
    </i>
    <i>
      <x v="7"/>
    </i>
    <i>
      <x v="8"/>
    </i>
    <i>
      <x v="9"/>
    </i>
  </colItems>
  <pageFields count="1">
    <pageField fld="1" item="2" hier="0"/>
  </pageFields>
  <dataFields count="1">
    <dataField name="Commercial Units" fld="2" baseField="0" baseItem="0" numFmtId="3"/>
  </dataFields>
  <formats count="12">
    <format dxfId="134">
      <pivotArea outline="0" fieldPosition="0"/>
    </format>
    <format dxfId="133">
      <pivotArea dataOnly="0" labelOnly="1" outline="0" fieldPosition="0">
        <references count="1">
          <reference field="1" count="1">
            <x v="0"/>
          </reference>
        </references>
      </pivotArea>
    </format>
    <format dxfId="132">
      <pivotArea dataOnly="0" labelOnly="1" outline="0" fieldPosition="0">
        <references count="1">
          <reference field="1" count="1">
            <x v="0"/>
          </reference>
        </references>
      </pivotArea>
    </format>
    <format dxfId="131">
      <pivotArea dataOnly="0" labelOnly="1" outline="0" fieldPosition="0">
        <references count="1">
          <reference field="1" count="1">
            <x v="0"/>
          </reference>
        </references>
      </pivotArea>
    </format>
    <format dxfId="130">
      <pivotArea field="1" type="button" dataOnly="0" labelOnly="1" outline="0" axis="axisPage" fieldPosition="0"/>
    </format>
    <format dxfId="129">
      <pivotArea type="topRight" dataOnly="0" labelOnly="1" outline="0" fieldPosition="0"/>
    </format>
    <format dxfId="128">
      <pivotArea dataOnly="0" labelOnly="1" outline="0" fieldPosition="0">
        <references count="1">
          <reference field="0" count="0"/>
        </references>
      </pivotArea>
    </format>
    <format dxfId="127">
      <pivotArea dataOnly="0" labelOnly="1" outline="0" fieldPosition="0">
        <references count="1">
          <reference field="0" count="0"/>
        </references>
      </pivotArea>
    </format>
    <format dxfId="126">
      <pivotArea dataOnly="0" labelOnly="1" outline="0" fieldPosition="0">
        <references count="1">
          <reference field="1" count="1">
            <x v="0"/>
          </reference>
        </references>
      </pivotArea>
    </format>
    <format dxfId="125">
      <pivotArea dataOnly="0" labelOnly="1" outline="0" fieldPosition="0">
        <references count="1">
          <reference field="1" count="1">
            <x v="2"/>
          </reference>
        </references>
      </pivotArea>
    </format>
    <format dxfId="124">
      <pivotArea dataOnly="0" labelOnly="1" outline="0" fieldPosition="0">
        <references count="1">
          <reference field="1" count="1">
            <x v="2"/>
          </reference>
        </references>
      </pivotArea>
    </format>
    <format dxfId="123">
      <pivotArea dataOnly="0" labelOnly="1" outline="0" fieldPosition="0">
        <references count="1">
          <reference field="0" count="0"/>
        </references>
      </pivotArea>
    </format>
  </formats>
  <pivotTableStyleInfo showRowHeaders="1" showColHeaders="1" showRowStripes="0" showColStripes="0" showLastColumn="1"/>
</pivotTableDefinition>
</file>

<file path=xl/pivotTables/pivotTable22.xml><?xml version="1.0" encoding="utf-8"?>
<pivotTableDefinition xmlns="http://schemas.openxmlformats.org/spreadsheetml/2006/main" name="PivotTable2" cacheId="69"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4:K11" firstHeaderRow="1" firstDataRow="2" firstDataCol="1"/>
  <pivotFields count="3">
    <pivotField axis="axisCol" compact="0" outline="0" subtotalTop="0" showAll="0" includeNewItemsInFilter="1">
      <items count="11">
        <item x="0"/>
        <item x="1"/>
        <item x="2"/>
        <item x="3"/>
        <item x="4"/>
        <item x="5"/>
        <item x="6"/>
        <item x="7"/>
        <item x="8"/>
        <item x="9"/>
        <item t="default"/>
      </items>
    </pivotField>
    <pivotField axis="axisRow" compact="0" outline="0" subtotalTop="0" showAll="0" includeNewItemsInFilter="1">
      <items count="7">
        <item x="1"/>
        <item x="2"/>
        <item x="4"/>
        <item x="0"/>
        <item x="3"/>
        <item x="5"/>
        <item t="default"/>
      </items>
    </pivotField>
    <pivotField dataField="1" compact="0" numFmtId="183" outline="0" subtotalTop="0" showAll="0" includeNewItemsInFilter="1"/>
  </pivotFields>
  <rowFields count="1">
    <field x="1"/>
  </rowFields>
  <rowItems count="6">
    <i>
      <x/>
    </i>
    <i>
      <x v="1"/>
    </i>
    <i>
      <x v="2"/>
    </i>
    <i>
      <x v="3"/>
    </i>
    <i>
      <x v="4"/>
    </i>
    <i>
      <x v="5"/>
    </i>
  </rowItems>
  <colFields count="1">
    <field x="0"/>
  </colFields>
  <colItems count="10">
    <i>
      <x/>
    </i>
    <i>
      <x v="1"/>
    </i>
    <i>
      <x v="2"/>
    </i>
    <i>
      <x v="3"/>
    </i>
    <i>
      <x v="4"/>
    </i>
    <i>
      <x v="5"/>
    </i>
    <i>
      <x v="6"/>
    </i>
    <i>
      <x v="7"/>
    </i>
    <i>
      <x v="8"/>
    </i>
    <i>
      <x v="9"/>
    </i>
  </colItems>
  <dataFields count="1">
    <dataField name="Emissions per capita - Industry &amp; commerce" fld="2" baseField="0" baseItem="0" numFmtId="169"/>
  </dataFields>
  <formats count="13">
    <format dxfId="122">
      <pivotArea outline="0" fieldPosition="0"/>
    </format>
    <format dxfId="121">
      <pivotArea type="origin" dataOnly="0" labelOnly="1" outline="0" fieldPosition="0"/>
    </format>
    <format dxfId="120">
      <pivotArea field="1" type="button" dataOnly="0" labelOnly="1" outline="0" axis="axisRow" fieldPosition="0"/>
    </format>
    <format dxfId="119">
      <pivotArea type="topRight" dataOnly="0" labelOnly="1" outline="0" fieldPosition="0"/>
    </format>
    <format dxfId="118">
      <pivotArea field="1" type="button" dataOnly="0" labelOnly="1" outline="0" axis="axisRow" fieldPosition="0"/>
    </format>
    <format dxfId="117">
      <pivotArea type="origin" dataOnly="0" labelOnly="1" outline="0" fieldPosition="0"/>
    </format>
    <format dxfId="116">
      <pivotArea dataOnly="0" labelOnly="1" outline="0" fieldPosition="0">
        <references count="1">
          <reference field="1" count="0"/>
        </references>
      </pivotArea>
    </format>
    <format dxfId="115">
      <pivotArea dataOnly="0" labelOnly="1" outline="0" fieldPosition="0">
        <references count="1">
          <reference field="1" count="0"/>
        </references>
      </pivotArea>
    </format>
    <format dxfId="114">
      <pivotArea field="0" type="button" dataOnly="0" labelOnly="1" outline="0" axis="axisCol" fieldPosition="0"/>
    </format>
    <format dxfId="113">
      <pivotArea dataOnly="0" labelOnly="1" outline="0" fieldPosition="0">
        <references count="1">
          <reference field="1" count="0"/>
        </references>
      </pivotArea>
    </format>
    <format dxfId="112">
      <pivotArea dataOnly="0" labelOnly="1" outline="0" fieldPosition="0">
        <references count="1">
          <reference field="0" count="0"/>
        </references>
      </pivotArea>
    </format>
    <format dxfId="111">
      <pivotArea field="1" type="button" dataOnly="0" labelOnly="1" outline="0" axis="axisRow" fieldPosition="0"/>
    </format>
    <format dxfId="110">
      <pivotArea dataOnly="0" labelOnly="1" outline="0" fieldPosition="0">
        <references count="1">
          <reference field="0" count="0"/>
        </references>
      </pivotArea>
    </format>
  </formats>
  <pivotTableStyleInfo showRowHeaders="1" showColHeaders="1" showRowStripes="0" showColStripes="0" showLastColumn="1"/>
</pivotTableDefinition>
</file>

<file path=xl/pivotTables/pivotTable23.xml><?xml version="1.0" encoding="utf-8"?>
<pivotTableDefinition xmlns="http://schemas.openxmlformats.org/spreadsheetml/2006/main" name="PivotTable3" cacheId="67"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4:K11" firstHeaderRow="1" firstDataRow="2" firstDataCol="1"/>
  <pivotFields count="3">
    <pivotField axis="axisCol" compact="0" outline="0" subtotalTop="0" showAll="0" includeNewItemsInFilter="1">
      <items count="11">
        <item x="0"/>
        <item x="1"/>
        <item x="2"/>
        <item x="3"/>
        <item x="4"/>
        <item x="5"/>
        <item x="6"/>
        <item x="7"/>
        <item x="8"/>
        <item x="9"/>
        <item t="default"/>
      </items>
    </pivotField>
    <pivotField axis="axisRow" compact="0" outline="0" subtotalTop="0" showAll="0" includeNewItemsInFilter="1">
      <items count="7">
        <item x="4"/>
        <item x="3"/>
        <item x="2"/>
        <item x="5"/>
        <item x="1"/>
        <item x="0"/>
        <item t="default"/>
      </items>
    </pivotField>
    <pivotField dataField="1" compact="0" numFmtId="183" outline="0" subtotalTop="0" showAll="0" includeNewItemsInFilter="1"/>
  </pivotFields>
  <rowFields count="1">
    <field x="1"/>
  </rowFields>
  <rowItems count="6">
    <i>
      <x/>
    </i>
    <i>
      <x v="1"/>
    </i>
    <i>
      <x v="2"/>
    </i>
    <i>
      <x v="3"/>
    </i>
    <i>
      <x v="4"/>
    </i>
    <i>
      <x v="5"/>
    </i>
  </rowItems>
  <colFields count="1">
    <field x="0"/>
  </colFields>
  <colItems count="10">
    <i>
      <x/>
    </i>
    <i>
      <x v="1"/>
    </i>
    <i>
      <x v="2"/>
    </i>
    <i>
      <x v="3"/>
    </i>
    <i>
      <x v="4"/>
    </i>
    <i>
      <x v="5"/>
    </i>
    <i>
      <x v="6"/>
    </i>
    <i>
      <x v="7"/>
    </i>
    <i>
      <x v="8"/>
    </i>
    <i>
      <x v="9"/>
    </i>
  </colItems>
  <dataFields count="1">
    <dataField name="Emissions per capita - Domestic buildings" fld="2" baseField="0" baseItem="0" numFmtId="169"/>
  </dataFields>
  <formats count="11">
    <format dxfId="109">
      <pivotArea outline="0" fieldPosition="0"/>
    </format>
    <format dxfId="108">
      <pivotArea type="origin" dataOnly="0" labelOnly="1" outline="0" fieldPosition="0"/>
    </format>
    <format dxfId="107">
      <pivotArea field="1" type="button" dataOnly="0" labelOnly="1" outline="0" axis="axisRow" fieldPosition="0"/>
    </format>
    <format dxfId="106">
      <pivotArea type="topRight" dataOnly="0" labelOnly="1" outline="0" fieldPosition="0"/>
    </format>
    <format dxfId="105">
      <pivotArea field="1" type="button" dataOnly="0" labelOnly="1" outline="0" axis="axisRow" fieldPosition="0"/>
    </format>
    <format dxfId="104">
      <pivotArea type="topRight" dataOnly="0" labelOnly="1" outline="0" fieldPosition="0"/>
    </format>
    <format dxfId="103">
      <pivotArea field="1" type="button" dataOnly="0" labelOnly="1" outline="0" axis="axisRow" fieldPosition="0"/>
    </format>
    <format dxfId="102">
      <pivotArea field="0" type="button" dataOnly="0" labelOnly="1" outline="0" axis="axisCol" fieldPosition="0"/>
    </format>
    <format dxfId="101">
      <pivotArea dataOnly="0" labelOnly="1" outline="0" fieldPosition="0">
        <references count="1">
          <reference field="0" count="0"/>
        </references>
      </pivotArea>
    </format>
    <format dxfId="100">
      <pivotArea field="0" type="button" dataOnly="0" labelOnly="1" outline="0" axis="axisCol" fieldPosition="0"/>
    </format>
    <format dxfId="99">
      <pivotArea field="1" type="button" dataOnly="0" labelOnly="1" outline="0" axis="axisRow" fieldPosition="0"/>
    </format>
  </formats>
  <pivotTableStyleInfo showRowHeaders="1" showColHeaders="1" showRowStripes="0" showColStripes="0" showLastColumn="1"/>
</pivotTableDefinition>
</file>

<file path=xl/pivotTables/pivotTable24.xml><?xml version="1.0" encoding="utf-8"?>
<pivotTableDefinition xmlns="http://schemas.openxmlformats.org/spreadsheetml/2006/main" name="PivotTable4" cacheId="68"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4:K11" firstHeaderRow="1" firstDataRow="2" firstDataCol="1"/>
  <pivotFields count="3">
    <pivotField axis="axisCol" compact="0" outline="0" subtotalTop="0" showAll="0" includeNewItemsInFilter="1">
      <items count="11">
        <item x="0"/>
        <item x="1"/>
        <item x="2"/>
        <item x="3"/>
        <item x="4"/>
        <item x="5"/>
        <item x="6"/>
        <item x="7"/>
        <item x="8"/>
        <item x="9"/>
        <item t="default"/>
      </items>
    </pivotField>
    <pivotField axis="axisRow" compact="0" outline="0" subtotalTop="0" showAll="0" includeNewItemsInFilter="1">
      <items count="7">
        <item x="1"/>
        <item x="2"/>
        <item x="3"/>
        <item x="0"/>
        <item x="4"/>
        <item x="5"/>
        <item t="default"/>
      </items>
    </pivotField>
    <pivotField dataField="1" compact="0" numFmtId="183" outline="0" subtotalTop="0" showAll="0" includeNewItemsInFilter="1"/>
  </pivotFields>
  <rowFields count="1">
    <field x="1"/>
  </rowFields>
  <rowItems count="6">
    <i>
      <x/>
    </i>
    <i>
      <x v="1"/>
    </i>
    <i>
      <x v="2"/>
    </i>
    <i>
      <x v="3"/>
    </i>
    <i>
      <x v="4"/>
    </i>
    <i>
      <x v="5"/>
    </i>
  </rowItems>
  <colFields count="1">
    <field x="0"/>
  </colFields>
  <colItems count="10">
    <i>
      <x/>
    </i>
    <i>
      <x v="1"/>
    </i>
    <i>
      <x v="2"/>
    </i>
    <i>
      <x v="3"/>
    </i>
    <i>
      <x v="4"/>
    </i>
    <i>
      <x v="5"/>
    </i>
    <i>
      <x v="6"/>
    </i>
    <i>
      <x v="7"/>
    </i>
    <i>
      <x v="8"/>
    </i>
    <i>
      <x v="9"/>
    </i>
  </colItems>
  <dataFields count="1">
    <dataField name="Emissions per capita - Road transport" fld="2" baseField="0" baseItem="0" numFmtId="169"/>
  </dataFields>
  <formats count="10">
    <format dxfId="98">
      <pivotArea outline="0" fieldPosition="0"/>
    </format>
    <format dxfId="97">
      <pivotArea field="0" type="button" dataOnly="0" labelOnly="1" outline="0" axis="axisCol" fieldPosition="0"/>
    </format>
    <format dxfId="96">
      <pivotArea type="origin" dataOnly="0" labelOnly="1" outline="0" fieldPosition="0"/>
    </format>
    <format dxfId="95">
      <pivotArea field="1" type="button" dataOnly="0" labelOnly="1" outline="0" axis="axisRow" fieldPosition="0"/>
    </format>
    <format dxfId="94">
      <pivotArea type="origin" dataOnly="0" labelOnly="1" outline="0" fieldPosition="0"/>
    </format>
    <format dxfId="93">
      <pivotArea type="topRight" dataOnly="0" labelOnly="1" outline="0" fieldPosition="0"/>
    </format>
    <format dxfId="92">
      <pivotArea field="1" type="button" dataOnly="0" labelOnly="1" outline="0" axis="axisRow" fieldPosition="0"/>
    </format>
    <format dxfId="91">
      <pivotArea dataOnly="0" labelOnly="1" outline="0" fieldPosition="0">
        <references count="1">
          <reference field="0" count="0"/>
        </references>
      </pivotArea>
    </format>
    <format dxfId="90">
      <pivotArea field="0" type="button" dataOnly="0" labelOnly="1" outline="0" axis="axisCol" fieldPosition="0"/>
    </format>
    <format dxfId="89">
      <pivotArea field="1" type="button" dataOnly="0" labelOnly="1" outline="0" axis="axisRow" fieldPosition="0"/>
    </format>
  </formats>
  <pivotTableStyleInfo showRowHeaders="1" showColHeaders="1" showRowStripes="0" showColStripes="0" showLastColumn="1"/>
</pivotTableDefinition>
</file>

<file path=xl/pivotTables/pivotTable3.xml><?xml version="1.0" encoding="utf-8"?>
<pivotTableDefinition xmlns="http://schemas.openxmlformats.org/spreadsheetml/2006/main" name="PivotTable2" cacheId="58"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5:N13" firstHeaderRow="1" firstDataRow="2" firstDataCol="1"/>
  <pivotFields count="3">
    <pivotField axis="axisCol" compact="0" outline="0" subtotalTop="0" showAll="0" includeNewItemsInFilter="1">
      <items count="14">
        <item x="0"/>
        <item x="1"/>
        <item x="2"/>
        <item x="3"/>
        <item x="4"/>
        <item x="5"/>
        <item x="6"/>
        <item x="7"/>
        <item x="8"/>
        <item x="9"/>
        <item x="10"/>
        <item x="11"/>
        <item x="12"/>
        <item t="default"/>
      </items>
    </pivotField>
    <pivotField axis="axisRow" compact="0" outline="0" subtotalTop="0" showAll="0" includeNewItemsInFilter="1">
      <items count="10">
        <item x="0"/>
        <item x="1"/>
        <item x="2"/>
        <item x="6"/>
        <item m="1" x="8"/>
        <item x="4"/>
        <item x="5"/>
        <item m="1" x="7"/>
        <item x="3"/>
        <item t="default"/>
      </items>
    </pivotField>
    <pivotField dataField="1" compact="0" outline="0" subtotalTop="0" showAll="0" includeNewItemsInFilter="1"/>
  </pivotFields>
  <rowFields count="1">
    <field x="1"/>
  </rowFields>
  <rowItems count="7">
    <i>
      <x/>
    </i>
    <i>
      <x v="1"/>
    </i>
    <i>
      <x v="2"/>
    </i>
    <i>
      <x v="3"/>
    </i>
    <i>
      <x v="5"/>
    </i>
    <i>
      <x v="6"/>
    </i>
    <i>
      <x v="8"/>
    </i>
  </rowItems>
  <colFields count="1">
    <field x="0"/>
  </colFields>
  <colItems count="13">
    <i>
      <x/>
    </i>
    <i>
      <x v="1"/>
    </i>
    <i>
      <x v="2"/>
    </i>
    <i>
      <x v="3"/>
    </i>
    <i>
      <x v="4"/>
    </i>
    <i>
      <x v="5"/>
    </i>
    <i>
      <x v="6"/>
    </i>
    <i>
      <x v="7"/>
    </i>
    <i>
      <x v="8"/>
    </i>
    <i>
      <x v="9"/>
    </i>
    <i>
      <x v="10"/>
    </i>
    <i>
      <x v="11"/>
    </i>
    <i>
      <x v="12"/>
    </i>
  </colItems>
  <dataFields count="1">
    <dataField name="% in high skill occupations" fld="2" baseField="0" baseItem="0" numFmtId="170"/>
  </dataFields>
  <formats count="21">
    <format dxfId="477">
      <pivotArea dataOnly="0" labelOnly="1" outline="0" fieldPosition="0">
        <references count="1">
          <reference field="1" count="0"/>
        </references>
      </pivotArea>
    </format>
    <format dxfId="476">
      <pivotArea type="origin" dataOnly="0" labelOnly="1" outline="0" fieldPosition="0"/>
    </format>
    <format dxfId="475">
      <pivotArea type="topRight" dataOnly="0" labelOnly="1" outline="0" fieldPosition="0"/>
    </format>
    <format dxfId="474">
      <pivotArea dataOnly="0" labelOnly="1" outline="0" fieldPosition="0">
        <references count="1">
          <reference field="1" count="0"/>
        </references>
      </pivotArea>
    </format>
    <format dxfId="473">
      <pivotArea field="1" type="button" dataOnly="0" labelOnly="1" outline="0" axis="axisRow" fieldPosition="0"/>
    </format>
    <format dxfId="472">
      <pivotArea field="1" type="button" dataOnly="0" labelOnly="1" outline="0" axis="axisRow" fieldPosition="0"/>
    </format>
    <format dxfId="471">
      <pivotArea outline="0" fieldPosition="0">
        <references count="2">
          <reference field="0" count="2" selected="0">
            <x v="7"/>
            <x v="8"/>
          </reference>
          <reference field="1" count="1" selected="0">
            <x v="6"/>
          </reference>
        </references>
      </pivotArea>
    </format>
    <format dxfId="470">
      <pivotArea field="0" type="button" dataOnly="0" labelOnly="1" outline="0" axis="axisCol" fieldPosition="0"/>
    </format>
    <format dxfId="469">
      <pivotArea type="origin" dataOnly="0" labelOnly="1" outline="0" fieldPosition="0"/>
    </format>
    <format dxfId="468">
      <pivotArea dataOnly="0" labelOnly="1" outline="0" fieldPosition="0">
        <references count="1">
          <reference field="0" count="0"/>
        </references>
      </pivotArea>
    </format>
    <format dxfId="467">
      <pivotArea field="0" type="button" dataOnly="0" labelOnly="1" outline="0" axis="axisCol" fieldPosition="0"/>
    </format>
    <format dxfId="466">
      <pivotArea outline="0" fieldPosition="0"/>
    </format>
    <format dxfId="465">
      <pivotArea dataOnly="0" labelOnly="1" outline="0" fieldPosition="0">
        <references count="1">
          <reference field="0" count="0"/>
        </references>
      </pivotArea>
    </format>
    <format dxfId="464">
      <pivotArea outline="0" fieldPosition="0"/>
    </format>
    <format dxfId="463">
      <pivotArea outline="0" fieldPosition="0">
        <references count="2">
          <reference field="0" count="1" selected="0">
            <x v="8"/>
          </reference>
          <reference field="1" count="1" selected="0">
            <x v="6"/>
          </reference>
        </references>
      </pivotArea>
    </format>
    <format dxfId="462">
      <pivotArea type="origin" dataOnly="0" labelOnly="1" outline="0" fieldPosition="0"/>
    </format>
    <format dxfId="461">
      <pivotArea field="1" type="button" dataOnly="0" labelOnly="1" outline="0" axis="axisRow" fieldPosition="0"/>
    </format>
    <format dxfId="460">
      <pivotArea dataOnly="0" labelOnly="1" outline="0" fieldPosition="0">
        <references count="1">
          <reference field="1" count="0"/>
        </references>
      </pivotArea>
    </format>
    <format dxfId="459">
      <pivotArea dataOnly="0" labelOnly="1" outline="0" fieldPosition="0">
        <references count="1">
          <reference field="0" count="0"/>
        </references>
      </pivotArea>
    </format>
    <format dxfId="458">
      <pivotArea field="0" type="button" dataOnly="0" labelOnly="1" outline="0" axis="axisCol" fieldPosition="0"/>
    </format>
    <format dxfId="457">
      <pivotArea dataOnly="0" labelOnly="1" outline="0" fieldPosition="0">
        <references count="1">
          <reference field="0" count="0"/>
        </references>
      </pivotArea>
    </format>
  </formats>
  <pivotTableStyleInfo showRowHeaders="1" showColHeaders="1" showRowStripes="0" showColStripes="0" showLastColumn="1"/>
</pivotTableDefinition>
</file>

<file path=xl/pivotTables/pivotTable4.xml><?xml version="1.0" encoding="utf-8"?>
<pivotTableDefinition xmlns="http://schemas.openxmlformats.org/spreadsheetml/2006/main" name="PivotTable2" cacheId="50"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7:H15" firstHeaderRow="1" firstDataRow="2" firstDataCol="1" rowPageCount="1" colPageCount="1"/>
  <pivotFields count="4">
    <pivotField axis="axisCol" compact="0" outline="0" subtotalTop="0" showAll="0" includeNewItemsInFilter="1">
      <items count="8">
        <item x="0"/>
        <item x="1"/>
        <item x="2"/>
        <item x="3"/>
        <item x="4"/>
        <item x="5"/>
        <item x="6"/>
        <item t="default"/>
      </items>
    </pivotField>
    <pivotField axis="axisPage" compact="0" outline="0" subtotalTop="0" showAll="0" includeNewItemsInFilter="1">
      <items count="9">
        <item m="1" x="4"/>
        <item m="1" x="6"/>
        <item m="1" x="3"/>
        <item x="0"/>
        <item x="1"/>
        <item m="1" x="5"/>
        <item m="1" x="7"/>
        <item x="2"/>
        <item t="default"/>
      </items>
    </pivotField>
    <pivotField axis="axisRow" compact="0" outline="0" subtotalTop="0" showAll="0" includeNewItemsInFilter="1">
      <items count="9">
        <item x="0"/>
        <item x="1"/>
        <item x="2"/>
        <item x="3"/>
        <item x="4"/>
        <item x="5"/>
        <item m="1" x="7"/>
        <item x="6"/>
        <item t="default"/>
      </items>
    </pivotField>
    <pivotField dataField="1" compact="0" outline="0" subtotalTop="0" showAll="0" includeNewItemsInFilter="1"/>
  </pivotFields>
  <rowFields count="1">
    <field x="2"/>
  </rowFields>
  <rowItems count="7">
    <i>
      <x/>
    </i>
    <i>
      <x v="1"/>
    </i>
    <i>
      <x v="2"/>
    </i>
    <i>
      <x v="3"/>
    </i>
    <i>
      <x v="4"/>
    </i>
    <i>
      <x v="5"/>
    </i>
    <i>
      <x v="7"/>
    </i>
  </rowItems>
  <colFields count="1">
    <field x="0"/>
  </colFields>
  <colItems count="7">
    <i>
      <x/>
    </i>
    <i>
      <x v="1"/>
    </i>
    <i>
      <x v="2"/>
    </i>
    <i>
      <x v="3"/>
    </i>
    <i>
      <x v="4"/>
    </i>
    <i>
      <x v="5"/>
    </i>
    <i>
      <x v="6"/>
    </i>
  </colItems>
  <pageFields count="1">
    <pageField fld="1" item="7" hier="0"/>
  </pageFields>
  <dataFields count="1">
    <dataField name="% in employment in KI industries" fld="3" baseField="0" baseItem="0" numFmtId="170"/>
  </dataFields>
  <formats count="43">
    <format dxfId="456">
      <pivotArea dataOnly="0" labelOnly="1" grandCol="1" outline="0" fieldPosition="0"/>
    </format>
    <format dxfId="455">
      <pivotArea type="origin" dataOnly="0" labelOnly="1" outline="0" fieldPosition="0"/>
    </format>
    <format dxfId="454">
      <pivotArea type="topRight" dataOnly="0" labelOnly="1" outline="0" fieldPosition="0"/>
    </format>
    <format dxfId="453">
      <pivotArea dataOnly="0" labelOnly="1" outline="0" fieldPosition="0">
        <references count="1">
          <reference field="1" count="1">
            <x v="2"/>
          </reference>
        </references>
      </pivotArea>
    </format>
    <format dxfId="452">
      <pivotArea dataOnly="0" labelOnly="1" outline="0" fieldPosition="0">
        <references count="1">
          <reference field="1" count="1">
            <x v="0"/>
          </reference>
        </references>
      </pivotArea>
    </format>
    <format dxfId="451">
      <pivotArea dataOnly="0" labelOnly="1" outline="0" fieldPosition="0">
        <references count="1">
          <reference field="1" count="1">
            <x v="1"/>
          </reference>
        </references>
      </pivotArea>
    </format>
    <format dxfId="450">
      <pivotArea dataOnly="0" labelOnly="1" outline="0" fieldPosition="0">
        <references count="1">
          <reference field="1" count="1">
            <x v="1"/>
          </reference>
        </references>
      </pivotArea>
    </format>
    <format dxfId="449">
      <pivotArea dataOnly="0" labelOnly="1" outline="0" fieldPosition="0">
        <references count="1">
          <reference field="1" count="1">
            <x v="0"/>
          </reference>
        </references>
      </pivotArea>
    </format>
    <format dxfId="448">
      <pivotArea dataOnly="0" labelOnly="1" outline="0" fieldPosition="0">
        <references count="1">
          <reference field="1" count="1">
            <x v="2"/>
          </reference>
        </references>
      </pivotArea>
    </format>
    <format dxfId="447">
      <pivotArea field="2" type="button" dataOnly="0" labelOnly="1" outline="0" axis="axisRow" fieldPosition="0"/>
    </format>
    <format dxfId="446">
      <pivotArea field="2" type="button" dataOnly="0" labelOnly="1" outline="0" axis="axisRow" fieldPosition="0"/>
    </format>
    <format dxfId="445">
      <pivotArea dataOnly="0" labelOnly="1" outline="0" fieldPosition="0">
        <references count="1">
          <reference field="1" count="1">
            <x v="2"/>
          </reference>
        </references>
      </pivotArea>
    </format>
    <format dxfId="444">
      <pivotArea dataOnly="0" labelOnly="1" outline="0" fieldPosition="0">
        <references count="1">
          <reference field="1" count="1">
            <x v="0"/>
          </reference>
        </references>
      </pivotArea>
    </format>
    <format dxfId="443">
      <pivotArea dataOnly="0" labelOnly="1" outline="0" fieldPosition="0">
        <references count="1">
          <reference field="1" count="1">
            <x v="1"/>
          </reference>
        </references>
      </pivotArea>
    </format>
    <format dxfId="442">
      <pivotArea field="1" type="button" dataOnly="0" labelOnly="1" outline="0" axis="axisPage" fieldPosition="0"/>
    </format>
    <format dxfId="441">
      <pivotArea field="2" type="button" dataOnly="0" labelOnly="1" outline="0" axis="axisRow" fieldPosition="0"/>
    </format>
    <format dxfId="440">
      <pivotArea dataOnly="0" labelOnly="1" outline="0" fieldPosition="0">
        <references count="1">
          <reference field="1" count="1">
            <x v="3"/>
          </reference>
        </references>
      </pivotArea>
    </format>
    <format dxfId="439">
      <pivotArea dataOnly="0" labelOnly="1" outline="0" fieldPosition="0">
        <references count="1">
          <reference field="1" count="1">
            <x v="4"/>
          </reference>
        </references>
      </pivotArea>
    </format>
    <format dxfId="438">
      <pivotArea dataOnly="0" labelOnly="1" outline="0" fieldPosition="0">
        <references count="1">
          <reference field="1" count="1">
            <x v="5"/>
          </reference>
        </references>
      </pivotArea>
    </format>
    <format dxfId="437">
      <pivotArea dataOnly="0" labelOnly="1" outline="0" fieldPosition="0">
        <references count="1">
          <reference field="1" count="1">
            <x v="5"/>
          </reference>
        </references>
      </pivotArea>
    </format>
    <format dxfId="436">
      <pivotArea dataOnly="0" labelOnly="1" outline="0" fieldPosition="0">
        <references count="1">
          <reference field="1" count="1">
            <x v="4"/>
          </reference>
        </references>
      </pivotArea>
    </format>
    <format dxfId="435">
      <pivotArea dataOnly="0" labelOnly="1" outline="0" fieldPosition="0">
        <references count="1">
          <reference field="1" count="1">
            <x v="3"/>
          </reference>
        </references>
      </pivotArea>
    </format>
    <format dxfId="434">
      <pivotArea dataOnly="0" labelOnly="1" outline="0" fieldPosition="0">
        <references count="1">
          <reference field="0" count="0"/>
        </references>
      </pivotArea>
    </format>
    <format dxfId="433">
      <pivotArea field="0" type="button" dataOnly="0" labelOnly="1" outline="0" axis="axisCol" fieldPosition="0"/>
    </format>
    <format dxfId="432">
      <pivotArea field="0" type="button" dataOnly="0" labelOnly="1" outline="0" axis="axisCol" fieldPosition="0"/>
    </format>
    <format dxfId="431">
      <pivotArea dataOnly="0" labelOnly="1" outline="0" fieldPosition="0">
        <references count="1">
          <reference field="1" count="1">
            <x v="6"/>
          </reference>
        </references>
      </pivotArea>
    </format>
    <format dxfId="430">
      <pivotArea dataOnly="0" labelOnly="1" outline="0" fieldPosition="0">
        <references count="1">
          <reference field="1" count="1">
            <x v="6"/>
          </reference>
        </references>
      </pivotArea>
    </format>
    <format dxfId="429">
      <pivotArea dataOnly="0" labelOnly="1" outline="0" fieldPosition="0">
        <references count="1">
          <reference field="1" count="1">
            <x v="6"/>
          </reference>
        </references>
      </pivotArea>
    </format>
    <format dxfId="428">
      <pivotArea outline="0" fieldPosition="0">
        <references count="1">
          <reference field="0" count="1" selected="0">
            <x v="3"/>
          </reference>
        </references>
      </pivotArea>
    </format>
    <format dxfId="427">
      <pivotArea outline="0" fieldPosition="0"/>
    </format>
    <format dxfId="426">
      <pivotArea dataOnly="0" labelOnly="1" outline="0" fieldPosition="0">
        <references count="1">
          <reference field="1" count="1">
            <x v="7"/>
          </reference>
        </references>
      </pivotArea>
    </format>
    <format dxfId="425">
      <pivotArea dataOnly="0" labelOnly="1" outline="0" fieldPosition="0">
        <references count="1">
          <reference field="1" count="1">
            <x v="7"/>
          </reference>
        </references>
      </pivotArea>
    </format>
    <format dxfId="424">
      <pivotArea dataOnly="0" labelOnly="1" outline="0" fieldPosition="0">
        <references count="1">
          <reference field="1" count="1">
            <x v="7"/>
          </reference>
        </references>
      </pivotArea>
    </format>
    <format dxfId="423">
      <pivotArea dataOnly="0" labelOnly="1" outline="0" fieldPosition="0">
        <references count="1">
          <reference field="0" count="0"/>
        </references>
      </pivotArea>
    </format>
    <format dxfId="422">
      <pivotArea outline="0" fieldPosition="0"/>
    </format>
    <format dxfId="421">
      <pivotArea outline="0" fieldPosition="0">
        <references count="2">
          <reference field="0" count="1" selected="0">
            <x v="3"/>
          </reference>
          <reference field="2" count="1" selected="0">
            <x v="2"/>
          </reference>
        </references>
      </pivotArea>
    </format>
    <format dxfId="420">
      <pivotArea outline="0" fieldPosition="0">
        <references count="2">
          <reference field="0" count="1" selected="0">
            <x v="4"/>
          </reference>
          <reference field="2" count="1" selected="0">
            <x v="0"/>
          </reference>
        </references>
      </pivotArea>
    </format>
    <format dxfId="419">
      <pivotArea outline="0" fieldPosition="0">
        <references count="2">
          <reference field="0" count="1" selected="0">
            <x v="4"/>
          </reference>
          <reference field="2" count="1" selected="0">
            <x v="1"/>
          </reference>
        </references>
      </pivotArea>
    </format>
    <format dxfId="418">
      <pivotArea outline="0" fieldPosition="0">
        <references count="2">
          <reference field="0" count="1" selected="0">
            <x v="4"/>
          </reference>
          <reference field="2" count="1" selected="0">
            <x v="3"/>
          </reference>
        </references>
      </pivotArea>
    </format>
    <format dxfId="417">
      <pivotArea outline="0" fieldPosition="0">
        <references count="2">
          <reference field="0" count="1" selected="0">
            <x v="4"/>
          </reference>
          <reference field="2" count="1" selected="0">
            <x v="4"/>
          </reference>
        </references>
      </pivotArea>
    </format>
    <format dxfId="416">
      <pivotArea outline="0" fieldPosition="0">
        <references count="2">
          <reference field="0" count="1" selected="0">
            <x v="4"/>
          </reference>
          <reference field="2" count="1" selected="0">
            <x v="5"/>
          </reference>
        </references>
      </pivotArea>
    </format>
    <format dxfId="415">
      <pivotArea outline="0" fieldPosition="0">
        <references count="2">
          <reference field="0" count="1" selected="0">
            <x v="4"/>
          </reference>
          <reference field="2" count="1" selected="0">
            <x v="7"/>
          </reference>
        </references>
      </pivotArea>
    </format>
    <format dxfId="414">
      <pivotArea dataOnly="0" labelOnly="1" outline="0" fieldPosition="0">
        <references count="1">
          <reference field="0" count="0"/>
        </references>
      </pivotArea>
    </format>
  </formats>
  <pivotTableStyleInfo showRowHeaders="1" showColHeaders="1" showRowStripes="0" showColStripes="0" showLastColumn="1"/>
</pivotTableDefinition>
</file>

<file path=xl/pivotTables/pivotTable5.xml><?xml version="1.0" encoding="utf-8"?>
<pivotTableDefinition xmlns="http://schemas.openxmlformats.org/spreadsheetml/2006/main" name="PivotTable4" cacheId="51"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5:H13" firstHeaderRow="1" firstDataRow="2" firstDataCol="1"/>
  <pivotFields count="3">
    <pivotField axis="axisCol" compact="0" outline="0" subtotalTop="0" showAll="0" includeNewItemsInFilter="1">
      <items count="8">
        <item x="0"/>
        <item x="1"/>
        <item x="2"/>
        <item x="3"/>
        <item x="4"/>
        <item x="5"/>
        <item x="6"/>
        <item t="default"/>
      </items>
    </pivotField>
    <pivotField axis="axisRow" compact="0" outline="0" subtotalTop="0" showAll="0" includeNewItemsInFilter="1">
      <items count="10">
        <item x="0"/>
        <item x="1"/>
        <item x="2"/>
        <item x="6"/>
        <item x="4"/>
        <item x="5"/>
        <item m="1" x="7"/>
        <item m="1" x="8"/>
        <item x="3"/>
        <item t="default"/>
      </items>
    </pivotField>
    <pivotField dataField="1" compact="0" numFmtId="168" outline="0" subtotalTop="0" showAll="0" includeNewItemsInFilter="1"/>
  </pivotFields>
  <rowFields count="1">
    <field x="1"/>
  </rowFields>
  <rowItems count="7">
    <i>
      <x/>
    </i>
    <i>
      <x v="1"/>
    </i>
    <i>
      <x v="2"/>
    </i>
    <i>
      <x v="3"/>
    </i>
    <i>
      <x v="4"/>
    </i>
    <i>
      <x v="5"/>
    </i>
    <i>
      <x v="8"/>
    </i>
  </rowItems>
  <colFields count="1">
    <field x="0"/>
  </colFields>
  <colItems count="7">
    <i>
      <x/>
    </i>
    <i>
      <x v="1"/>
    </i>
    <i>
      <x v="2"/>
    </i>
    <i>
      <x v="3"/>
    </i>
    <i>
      <x v="4"/>
    </i>
    <i>
      <x v="5"/>
    </i>
    <i>
      <x v="6"/>
    </i>
  </colItems>
  <dataFields count="1">
    <dataField name="% employees" fld="2" baseField="0" baseItem="0" numFmtId="170"/>
  </dataFields>
  <formats count="17">
    <format dxfId="413">
      <pivotArea type="origin" dataOnly="0" labelOnly="1" outline="0" fieldPosition="0"/>
    </format>
    <format dxfId="412">
      <pivotArea field="1" type="button" dataOnly="0" labelOnly="1" outline="0" axis="axisRow" fieldPosition="0"/>
    </format>
    <format dxfId="411">
      <pivotArea dataOnly="0" labelOnly="1" outline="0" fieldPosition="0">
        <references count="1">
          <reference field="1" count="0"/>
        </references>
      </pivotArea>
    </format>
    <format dxfId="410">
      <pivotArea type="topRight" dataOnly="0" labelOnly="1" outline="0" fieldPosition="0"/>
    </format>
    <format dxfId="409">
      <pivotArea dataOnly="0" labelOnly="1" outline="0" fieldPosition="0">
        <references count="1">
          <reference field="1" count="0"/>
        </references>
      </pivotArea>
    </format>
    <format dxfId="408">
      <pivotArea field="1" type="button" dataOnly="0" labelOnly="1" outline="0" axis="axisRow" fieldPosition="0"/>
    </format>
    <format dxfId="407">
      <pivotArea field="0" type="button" dataOnly="0" labelOnly="1" outline="0" axis="axisCol" fieldPosition="0"/>
    </format>
    <format dxfId="406">
      <pivotArea outline="0" fieldPosition="0"/>
    </format>
    <format dxfId="405">
      <pivotArea dataOnly="0" labelOnly="1" outline="0" fieldPosition="0">
        <references count="1">
          <reference field="0" count="0"/>
        </references>
      </pivotArea>
    </format>
    <format dxfId="404">
      <pivotArea field="0" type="button" dataOnly="0" labelOnly="1" outline="0" axis="axisCol" fieldPosition="0"/>
    </format>
    <format dxfId="403">
      <pivotArea dataOnly="0" labelOnly="1" outline="0" fieldPosition="0">
        <references count="1">
          <reference field="0" count="0"/>
        </references>
      </pivotArea>
    </format>
    <format dxfId="402">
      <pivotArea outline="0" fieldPosition="0"/>
    </format>
    <format>
      <pivotArea field="0" type="button" dataOnly="0" labelOnly="1" outline="0" axis="axisCol" fieldPosition="0"/>
    </format>
    <format dxfId="401">
      <pivotArea field="1" type="button" dataOnly="0" labelOnly="1" outline="0" axis="axisRow" fieldPosition="0"/>
    </format>
    <format dxfId="400">
      <pivotArea outline="0" fieldPosition="0"/>
    </format>
    <format dxfId="399">
      <pivotArea dataOnly="0" labelOnly="1" outline="0" fieldPosition="0">
        <references count="1">
          <reference field="1" count="0"/>
        </references>
      </pivotArea>
    </format>
    <format dxfId="398">
      <pivotArea dataOnly="0" labelOnly="1" outline="0" fieldPosition="0">
        <references count="1">
          <reference field="0" count="0"/>
        </references>
      </pivotArea>
    </format>
  </formats>
  <pivotTableStyleInfo showRowHeaders="1" showColHeaders="1" showRowStripes="0" showColStripes="0" showLastColumn="1"/>
</pivotTableDefinition>
</file>

<file path=xl/pivotTables/pivotTable6.xml><?xml version="1.0" encoding="utf-8"?>
<pivotTableDefinition xmlns="http://schemas.openxmlformats.org/spreadsheetml/2006/main" name="PivotTable1" cacheId="52"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5:H13" firstHeaderRow="1" firstDataRow="2" firstDataCol="1"/>
  <pivotFields count="3">
    <pivotField axis="axisCol" compact="0" outline="0" subtotalTop="0" showAll="0" includeNewItemsInFilter="1">
      <items count="8">
        <item x="0"/>
        <item x="1"/>
        <item x="2"/>
        <item x="3"/>
        <item x="4"/>
        <item x="5"/>
        <item x="6"/>
        <item t="default"/>
      </items>
    </pivotField>
    <pivotField axis="axisRow" compact="0" outline="0" subtotalTop="0" showAll="0" includeNewItemsInFilter="1">
      <items count="8">
        <item x="0"/>
        <item x="1"/>
        <item x="2"/>
        <item x="6"/>
        <item x="4"/>
        <item x="5"/>
        <item x="3"/>
        <item t="default"/>
      </items>
    </pivotField>
    <pivotField dataField="1" compact="0" numFmtId="170" outline="0" subtotalTop="0" showAll="0" includeNewItemsInFilter="1"/>
  </pivotFields>
  <rowFields count="1">
    <field x="1"/>
  </rowFields>
  <rowItems count="7">
    <i>
      <x/>
    </i>
    <i>
      <x v="1"/>
    </i>
    <i>
      <x v="2"/>
    </i>
    <i>
      <x v="3"/>
    </i>
    <i>
      <x v="4"/>
    </i>
    <i>
      <x v="5"/>
    </i>
    <i>
      <x v="6"/>
    </i>
  </rowItems>
  <colFields count="1">
    <field x="0"/>
  </colFields>
  <colItems count="7">
    <i>
      <x/>
    </i>
    <i>
      <x v="1"/>
    </i>
    <i>
      <x v="2"/>
    </i>
    <i>
      <x v="3"/>
    </i>
    <i>
      <x v="4"/>
    </i>
    <i>
      <x v="5"/>
    </i>
    <i>
      <x v="6"/>
    </i>
  </colItems>
  <dataFields count="1">
    <dataField name="% of employees" fld="2" baseField="0" baseItem="0" numFmtId="170"/>
  </dataFields>
  <formats count="13">
    <format dxfId="397">
      <pivotArea outline="0" fieldPosition="0"/>
    </format>
    <format dxfId="396">
      <pivotArea type="origin" dataOnly="0" labelOnly="1" outline="0" fieldPosition="0"/>
    </format>
    <format dxfId="395">
      <pivotArea field="0" type="button" dataOnly="0" labelOnly="1" outline="0" axis="axisCol" fieldPosition="0"/>
    </format>
    <format dxfId="394">
      <pivotArea type="topRight" dataOnly="0" labelOnly="1" outline="0" fieldPosition="0"/>
    </format>
    <format dxfId="393">
      <pivotArea field="0" type="button" dataOnly="0" labelOnly="1" outline="0" axis="axisCol" fieldPosition="0"/>
    </format>
    <format dxfId="392">
      <pivotArea dataOnly="0" labelOnly="1" outline="0" fieldPosition="0">
        <references count="1">
          <reference field="0" count="0"/>
        </references>
      </pivotArea>
    </format>
    <format dxfId="391">
      <pivotArea field="1" type="button" dataOnly="0" labelOnly="1" outline="0" axis="axisRow" fieldPosition="0"/>
    </format>
    <format dxfId="390">
      <pivotArea dataOnly="0" labelOnly="1" outline="0" fieldPosition="0">
        <references count="1">
          <reference field="0" count="0"/>
        </references>
      </pivotArea>
    </format>
    <format dxfId="389">
      <pivotArea field="0" type="button" dataOnly="0" labelOnly="1" outline="0" axis="axisCol" fieldPosition="0"/>
    </format>
    <format dxfId="388">
      <pivotArea type="origin" dataOnly="0" labelOnly="1" outline="0" fieldPosition="0"/>
    </format>
    <format dxfId="387">
      <pivotArea field="1" type="button" dataOnly="0" labelOnly="1" outline="0" axis="axisRow" fieldPosition="0"/>
    </format>
    <format dxfId="386">
      <pivotArea dataOnly="0" labelOnly="1" outline="0" fieldPosition="0">
        <references count="1">
          <reference field="1" count="0"/>
        </references>
      </pivotArea>
    </format>
    <format dxfId="385">
      <pivotArea dataOnly="0" labelOnly="1" outline="0" fieldPosition="0">
        <references count="1">
          <reference field="0" count="0"/>
        </references>
      </pivotArea>
    </format>
  </formats>
  <pivotTableStyleInfo showRowHeaders="1" showColHeaders="1" showRowStripes="0" showColStripes="0" showLastColumn="1"/>
</pivotTableDefinition>
</file>

<file path=xl/pivotTables/pivotTable7.xml><?xml version="1.0" encoding="utf-8"?>
<pivotTableDefinition xmlns="http://schemas.openxmlformats.org/spreadsheetml/2006/main" name="PivotTable5" cacheId="53"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5:H13" firstHeaderRow="1" firstDataRow="2" firstDataCol="1"/>
  <pivotFields count="3">
    <pivotField axis="axisRow" compact="0" outline="0" subtotalTop="0" showAll="0" includeNewItemsInFilter="1">
      <items count="8">
        <item x="0"/>
        <item x="1"/>
        <item x="2"/>
        <item x="6"/>
        <item x="4"/>
        <item x="5"/>
        <item x="3"/>
        <item t="default"/>
      </items>
    </pivotField>
    <pivotField axis="axisCol" compact="0" outline="0" subtotalTop="0" showAll="0" includeNewItemsInFilter="1">
      <items count="8">
        <item x="0"/>
        <item x="1"/>
        <item x="2"/>
        <item x="3"/>
        <item x="4"/>
        <item x="5"/>
        <item x="6"/>
        <item t="default"/>
      </items>
    </pivotField>
    <pivotField dataField="1" compact="0" numFmtId="168" outline="0" subtotalTop="0" showAll="0" includeNewItemsInFilter="1"/>
  </pivotFields>
  <rowFields count="1">
    <field x="0"/>
  </rowFields>
  <rowItems count="7">
    <i>
      <x/>
    </i>
    <i>
      <x v="1"/>
    </i>
    <i>
      <x v="2"/>
    </i>
    <i>
      <x v="3"/>
    </i>
    <i>
      <x v="4"/>
    </i>
    <i>
      <x v="5"/>
    </i>
    <i>
      <x v="6"/>
    </i>
  </rowItems>
  <colFields count="1">
    <field x="1"/>
  </colFields>
  <colItems count="7">
    <i>
      <x/>
    </i>
    <i>
      <x v="1"/>
    </i>
    <i>
      <x v="2"/>
    </i>
    <i>
      <x v="3"/>
    </i>
    <i>
      <x v="4"/>
    </i>
    <i>
      <x v="5"/>
    </i>
    <i>
      <x v="6"/>
    </i>
  </colItems>
  <dataFields count="1">
    <dataField name="% employees" fld="2" baseField="0" baseItem="0" numFmtId="170"/>
  </dataFields>
  <formats count="14">
    <format dxfId="384">
      <pivotArea type="topRight" dataOnly="0" labelOnly="1" outline="0" fieldPosition="0"/>
    </format>
    <format dxfId="383">
      <pivotArea field="0" type="button" dataOnly="0" labelOnly="1" outline="0" axis="axisRow" fieldPosition="0"/>
    </format>
    <format dxfId="382">
      <pivotArea field="1" type="button" dataOnly="0" labelOnly="1" outline="0" axis="axisCol" fieldPosition="0"/>
    </format>
    <format dxfId="381">
      <pivotArea type="origin" dataOnly="0" labelOnly="1" outline="0" fieldPosition="0"/>
    </format>
    <format dxfId="380">
      <pivotArea type="origin" dataOnly="0" labelOnly="1" outline="0" fieldPosition="0"/>
    </format>
    <format dxfId="379">
      <pivotArea field="0" type="button" dataOnly="0" labelOnly="1" outline="0" axis="axisRow" fieldPosition="0"/>
    </format>
    <format dxfId="378">
      <pivotArea outline="0" fieldPosition="0"/>
    </format>
    <format dxfId="377">
      <pivotArea field="1" type="button" dataOnly="0" labelOnly="1" outline="0" axis="axisCol" fieldPosition="0"/>
    </format>
    <format dxfId="376">
      <pivotArea dataOnly="0" labelOnly="1" outline="0" fieldPosition="0">
        <references count="1">
          <reference field="1" count="0"/>
        </references>
      </pivotArea>
    </format>
    <format dxfId="375">
      <pivotArea outline="0" fieldPosition="0"/>
    </format>
    <format dxfId="374">
      <pivotArea field="1" type="button" dataOnly="0" labelOnly="1" outline="0" axis="axisCol" fieldPosition="0"/>
    </format>
    <format dxfId="373">
      <pivotArea type="origin" dataOnly="0" labelOnly="1" outline="0" fieldPosition="0"/>
    </format>
    <format dxfId="372">
      <pivotArea dataOnly="0" labelOnly="1" outline="0" fieldPosition="0">
        <references count="1">
          <reference field="0" count="0"/>
        </references>
      </pivotArea>
    </format>
    <format dxfId="371">
      <pivotArea field="0" type="button" dataOnly="0" labelOnly="1" outline="0" axis="axisRow" fieldPosition="0"/>
    </format>
  </formats>
  <pivotTableStyleInfo showRowHeaders="1" showColHeaders="1" showRowStripes="0" showColStripes="0" showLastColumn="1"/>
</pivotTableDefinition>
</file>

<file path=xl/pivotTables/pivotTable8.xml><?xml version="1.0" encoding="utf-8"?>
<pivotTableDefinition xmlns="http://schemas.openxmlformats.org/spreadsheetml/2006/main" name="PivotTable1" cacheId="54"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7:H15" firstHeaderRow="1" firstDataRow="2" firstDataCol="1" rowPageCount="1" colPageCount="1"/>
  <pivotFields count="4">
    <pivotField axis="axisRow" compact="0" outline="0" subtotalTop="0" showAll="0" includeNewItemsInFilter="1">
      <items count="9">
        <item x="3"/>
        <item x="4"/>
        <item x="5"/>
        <item x="6"/>
        <item m="1" x="7"/>
        <item x="1"/>
        <item x="2"/>
        <item x="0"/>
        <item t="default"/>
      </items>
    </pivotField>
    <pivotField axis="axisPage" compact="0" outline="0" subtotalTop="0" showAll="0" includeNewItemsInFilter="1">
      <items count="4">
        <item x="0"/>
        <item x="1"/>
        <item x="2"/>
        <item t="default"/>
      </items>
    </pivotField>
    <pivotField axis="axisCol" compact="0" outline="0" subtotalTop="0" showAll="0" includeNewItemsInFilter="1">
      <items count="8">
        <item x="0"/>
        <item x="1"/>
        <item x="2"/>
        <item x="3"/>
        <item x="4"/>
        <item x="5"/>
        <item x="6"/>
        <item t="default"/>
      </items>
    </pivotField>
    <pivotField dataField="1" compact="0" outline="0" subtotalTop="0" showAll="0" includeNewItemsInFilter="1"/>
  </pivotFields>
  <rowFields count="1">
    <field x="0"/>
  </rowFields>
  <rowItems count="7">
    <i>
      <x/>
    </i>
    <i>
      <x v="1"/>
    </i>
    <i>
      <x v="2"/>
    </i>
    <i>
      <x v="3"/>
    </i>
    <i>
      <x v="5"/>
    </i>
    <i>
      <x v="6"/>
    </i>
    <i>
      <x v="7"/>
    </i>
  </rowItems>
  <colFields count="1">
    <field x="2"/>
  </colFields>
  <colItems count="7">
    <i>
      <x/>
    </i>
    <i>
      <x v="1"/>
    </i>
    <i>
      <x v="2"/>
    </i>
    <i>
      <x v="3"/>
    </i>
    <i>
      <x v="4"/>
    </i>
    <i>
      <x v="5"/>
    </i>
    <i>
      <x v="6"/>
    </i>
  </colItems>
  <pageFields count="1">
    <pageField fld="1" item="2" hier="0"/>
  </pageFields>
  <dataFields count="1">
    <dataField name="Stock" fld="3" baseField="0" baseItem="0" numFmtId="170"/>
  </dataFields>
  <formats count="28">
    <format dxfId="370">
      <pivotArea outline="0" fieldPosition="0"/>
    </format>
    <format dxfId="369">
      <pivotArea type="topRight" dataOnly="0" labelOnly="1" outline="0" fieldPosition="0"/>
    </format>
    <format dxfId="368">
      <pivotArea type="topRight" dataOnly="0" labelOnly="1" outline="0" fieldPosition="0"/>
    </format>
    <format dxfId="367">
      <pivotArea type="topRight" dataOnly="0" labelOnly="1" outline="0" fieldPosition="0"/>
    </format>
    <format dxfId="366">
      <pivotArea dataOnly="0" labelOnly="1" outline="0" fieldPosition="0">
        <references count="1">
          <reference field="2" count="0"/>
        </references>
      </pivotArea>
    </format>
    <format dxfId="365">
      <pivotArea field="2" type="button" dataOnly="0" labelOnly="1" outline="0" axis="axisCol" fieldPosition="0"/>
    </format>
    <format dxfId="364">
      <pivotArea dataOnly="0" labelOnly="1" outline="0" fieldPosition="0">
        <references count="1">
          <reference field="1" count="1">
            <x v="2"/>
          </reference>
        </references>
      </pivotArea>
    </format>
    <format dxfId="363">
      <pivotArea dataOnly="0" labelOnly="1" outline="0" fieldPosition="0">
        <references count="1">
          <reference field="1" count="1">
            <x v="2"/>
          </reference>
        </references>
      </pivotArea>
    </format>
    <format dxfId="362">
      <pivotArea dataOnly="0" labelOnly="1" outline="0" fieldPosition="0">
        <references count="1">
          <reference field="1" count="1">
            <x v="2"/>
          </reference>
        </references>
      </pivotArea>
    </format>
    <format dxfId="361">
      <pivotArea dataOnly="0" labelOnly="1" outline="0" fieldPosition="0">
        <references count="1">
          <reference field="1" count="1">
            <x v="2"/>
          </reference>
        </references>
      </pivotArea>
    </format>
    <format dxfId="360">
      <pivotArea dataOnly="0" labelOnly="1" outline="0" fieldPosition="0">
        <references count="1">
          <reference field="1" count="1">
            <x v="1"/>
          </reference>
        </references>
      </pivotArea>
    </format>
    <format dxfId="359">
      <pivotArea dataOnly="0" labelOnly="1" outline="0" fieldPosition="0">
        <references count="1">
          <reference field="1" count="1">
            <x v="1"/>
          </reference>
        </references>
      </pivotArea>
    </format>
    <format dxfId="358">
      <pivotArea dataOnly="0" labelOnly="1" outline="0" fieldPosition="0">
        <references count="1">
          <reference field="1" count="1">
            <x v="1"/>
          </reference>
        </references>
      </pivotArea>
    </format>
    <format dxfId="357">
      <pivotArea dataOnly="0" labelOnly="1" outline="0" fieldPosition="0">
        <references count="1">
          <reference field="1" count="1">
            <x v="1"/>
          </reference>
        </references>
      </pivotArea>
    </format>
    <format dxfId="356">
      <pivotArea dataOnly="0" labelOnly="1" outline="0" fieldPosition="0">
        <references count="1">
          <reference field="1" count="1">
            <x v="0"/>
          </reference>
        </references>
      </pivotArea>
    </format>
    <format dxfId="355">
      <pivotArea dataOnly="0" labelOnly="1" outline="0" fieldPosition="0">
        <references count="1">
          <reference field="1" count="1">
            <x v="0"/>
          </reference>
        </references>
      </pivotArea>
    </format>
    <format dxfId="354">
      <pivotArea dataOnly="0" labelOnly="1" outline="0" fieldPosition="0">
        <references count="1">
          <reference field="1" count="1">
            <x v="0"/>
          </reference>
        </references>
      </pivotArea>
    </format>
    <format dxfId="353">
      <pivotArea dataOnly="0" labelOnly="1" outline="0" fieldPosition="0">
        <references count="1">
          <reference field="1" count="1">
            <x v="0"/>
          </reference>
        </references>
      </pivotArea>
    </format>
    <format dxfId="352">
      <pivotArea field="1" type="button" dataOnly="0" labelOnly="1" outline="0" axis="axisPage" fieldPosition="0"/>
    </format>
    <format dxfId="351">
      <pivotArea field="1" type="button" dataOnly="0" labelOnly="1" outline="0" axis="axisPage" fieldPosition="0"/>
    </format>
    <format dxfId="350">
      <pivotArea dataOnly="0" labelOnly="1" outline="0" fieldPosition="0">
        <references count="1">
          <reference field="2" count="0"/>
        </references>
      </pivotArea>
    </format>
    <format dxfId="349">
      <pivotArea field="0" type="button" dataOnly="0" labelOnly="1" outline="0" axis="axisRow" fieldPosition="0"/>
    </format>
    <format dxfId="348">
      <pivotArea field="1" type="button" dataOnly="0" labelOnly="1" outline="0" axis="axisPage" fieldPosition="0"/>
    </format>
    <format dxfId="347">
      <pivotArea type="origin" dataOnly="0" labelOnly="1" outline="0" fieldPosition="0"/>
    </format>
    <format dxfId="346">
      <pivotArea field="2" type="button" dataOnly="0" labelOnly="1" outline="0" axis="axisCol" fieldPosition="0"/>
    </format>
    <format dxfId="345">
      <pivotArea field="0" type="button" dataOnly="0" labelOnly="1" outline="0" axis="axisRow" fieldPosition="0"/>
    </format>
    <format dxfId="344">
      <pivotArea dataOnly="0" labelOnly="1" outline="0" fieldPosition="0">
        <references count="1">
          <reference field="0" count="0"/>
        </references>
      </pivotArea>
    </format>
    <format dxfId="343">
      <pivotArea dataOnly="0" labelOnly="1" outline="0" fieldPosition="0">
        <references count="1">
          <reference field="2" count="0"/>
        </references>
      </pivotArea>
    </format>
  </formats>
  <pivotTableStyleInfo showRowHeaders="1" showColHeaders="1" showRowStripes="0" showColStripes="0" showLastColumn="1"/>
</pivotTableDefinition>
</file>

<file path=xl/pivotTables/pivotTable9.xml><?xml version="1.0" encoding="utf-8"?>
<pivotTableDefinition xmlns="http://schemas.openxmlformats.org/spreadsheetml/2006/main" name="PivotTable3" cacheId="55" dataOnRows="1" applyNumberFormats="0" applyBorderFormats="0" applyFontFormats="0" applyPatternFormats="0" applyAlignmentFormats="0" applyWidthHeightFormats="1" dataCaption="Data" updatedVersion="5" asteriskTotals="1" showMemberPropertyTips="0" rowGrandTotals="0" colGrandTotals="0" itemPrintTitles="1" mergeItem="1" createdVersion="1" indent="0" compact="0" compactData="0" gridDropZones="1">
  <location ref="A5:H13" firstHeaderRow="1" firstDataRow="2" firstDataCol="1"/>
  <pivotFields count="3">
    <pivotField axis="axisRow" compact="0" outline="0" subtotalTop="0" showAll="0" includeNewItemsInFilter="1">
      <items count="9">
        <item x="3"/>
        <item x="5"/>
        <item x="4"/>
        <item x="6"/>
        <item x="1"/>
        <item x="2"/>
        <item m="1" x="7"/>
        <item x="0"/>
        <item t="default"/>
      </items>
    </pivotField>
    <pivotField axis="axisCol" compact="0" outline="0" subtotalTop="0" showAll="0" includeNewItemsInFilter="1">
      <items count="8">
        <item x="0"/>
        <item x="1"/>
        <item x="2"/>
        <item x="3"/>
        <item x="4"/>
        <item x="5"/>
        <item x="6"/>
        <item t="default"/>
      </items>
    </pivotField>
    <pivotField dataField="1" compact="0" outline="0" subtotalTop="0" showAll="0" includeNewItemsInFilter="1"/>
  </pivotFields>
  <rowFields count="1">
    <field x="0"/>
  </rowFields>
  <rowItems count="7">
    <i>
      <x/>
    </i>
    <i>
      <x v="1"/>
    </i>
    <i>
      <x v="2"/>
    </i>
    <i>
      <x v="3"/>
    </i>
    <i>
      <x v="4"/>
    </i>
    <i>
      <x v="5"/>
    </i>
    <i>
      <x v="7"/>
    </i>
  </rowItems>
  <colFields count="1">
    <field x="1"/>
  </colFields>
  <colItems count="7">
    <i>
      <x/>
    </i>
    <i>
      <x v="1"/>
    </i>
    <i>
      <x v="2"/>
    </i>
    <i>
      <x v="3"/>
    </i>
    <i>
      <x v="4"/>
    </i>
    <i>
      <x v="5"/>
    </i>
    <i>
      <x v="6"/>
    </i>
  </colItems>
  <dataFields count="1">
    <dataField name="Business churn rate (%)" fld="2" baseField="0" baseItem="0" numFmtId="170"/>
  </dataFields>
  <formats count="14">
    <format dxfId="342">
      <pivotArea type="topRight" dataOnly="0" labelOnly="1" outline="0" fieldPosition="0"/>
    </format>
    <format dxfId="341">
      <pivotArea field="1" type="button" dataOnly="0" labelOnly="1" outline="0" axis="axisCol" fieldPosition="0"/>
    </format>
    <format dxfId="340">
      <pivotArea field="0" type="button" dataOnly="0" labelOnly="1" outline="0" axis="axisRow" fieldPosition="0"/>
    </format>
    <format dxfId="339">
      <pivotArea outline="0" fieldPosition="0"/>
    </format>
    <format dxfId="338">
      <pivotArea field="1" type="button" dataOnly="0" labelOnly="1" outline="0" axis="axisCol" fieldPosition="0"/>
    </format>
    <format dxfId="337">
      <pivotArea field="0" type="button" dataOnly="0" labelOnly="1" outline="0" axis="axisRow" fieldPosition="0"/>
    </format>
    <format dxfId="336">
      <pivotArea type="origin" dataOnly="0" labelOnly="1" outline="0" fieldPosition="0"/>
    </format>
    <format dxfId="335">
      <pivotArea field="0" type="button" dataOnly="0" labelOnly="1" outline="0" axis="axisRow" fieldPosition="0"/>
    </format>
    <format dxfId="334">
      <pivotArea dataOnly="0" labelOnly="1" outline="0" fieldPosition="0">
        <references count="1">
          <reference field="1" count="0"/>
        </references>
      </pivotArea>
    </format>
    <format dxfId="333">
      <pivotArea outline="0" fieldPosition="0"/>
    </format>
    <format dxfId="332">
      <pivotArea field="1" type="button" dataOnly="0" labelOnly="1" outline="0" axis="axisCol" fieldPosition="0"/>
    </format>
    <format dxfId="331">
      <pivotArea type="origin" dataOnly="0" labelOnly="1" outline="0" fieldPosition="0"/>
    </format>
    <format dxfId="330">
      <pivotArea field="0" type="button" dataOnly="0" labelOnly="1" outline="0" axis="axisRow" fieldPosition="0"/>
    </format>
    <format dxfId="329">
      <pivotArea dataOnly="0" labelOnly="1" outline="0" fieldPosition="0">
        <references count="1">
          <reference field="0" count="0"/>
        </references>
      </pivotArea>
    </format>
  </formats>
  <pivotTableStyleInfo showRowHeaders="1" showColHeaders="1" showRowStripes="0" showColStripes="0" showLastColumn="1"/>
</pivotTableDefinition>
</file>

<file path=xl/tables/table1.xml><?xml version="1.0" encoding="utf-8"?>
<table xmlns="http://schemas.openxmlformats.org/spreadsheetml/2006/main" id="1" name="List1" displayName="List1" ref="A4:D172" totalsRowShown="0" headerRowDxfId="81" dataDxfId="80" headerRowBorderDxfId="79">
  <autoFilter ref="A4:D172"/>
  <tableColumns count="4">
    <tableColumn id="1" name="Geography" dataDxfId="85"/>
    <tableColumn id="2" name="Sector" dataDxfId="84"/>
    <tableColumn id="3" name="Year" dataDxfId="83"/>
    <tableColumn id="4" name="%" dataDxfId="82" dataCellStyle="Percent"/>
  </tableColumns>
  <tableStyleInfo showFirstColumn="0" showLastColumn="0" showRowStripes="1" showColumnStripes="0"/>
</table>
</file>

<file path=xl/tables/table10.xml><?xml version="1.0" encoding="utf-8"?>
<table xmlns="http://schemas.openxmlformats.org/spreadsheetml/2006/main" id="7" name="List1" displayName="List1_9" ref="A4:D214" totalsRowShown="0" headerRowDxfId="54">
  <autoFilter ref="A4:D214"/>
  <tableColumns count="4">
    <tableColumn id="1" name="Geography"/>
    <tableColumn id="2" name="Year"/>
    <tableColumn id="3" name="Survival"/>
    <tableColumn id="4" name="%" dataDxfId="55" dataCellStyle="Percent"/>
  </tableColumns>
  <tableStyleInfo showFirstColumn="0" showLastColumn="0" showRowStripes="1" showColumnStripes="0"/>
</table>
</file>

<file path=xl/tables/table11.xml><?xml version="1.0" encoding="utf-8"?>
<table xmlns="http://schemas.openxmlformats.org/spreadsheetml/2006/main" id="23" name="List1" displayName="List1_10" ref="A4:D298" totalsRowShown="0" headerRowDxfId="52">
  <autoFilter ref="A4:D298"/>
  <tableColumns count="4">
    <tableColumn id="1" name="Year"/>
    <tableColumn id="2" name="Level"/>
    <tableColumn id="3" name="Geography"/>
    <tableColumn id="4" name="%" dataDxfId="53" dataCellStyle="Percent"/>
  </tableColumns>
  <tableStyleInfo showFirstColumn="0" showLastColumn="0" showRowStripes="1" showColumnStripes="0"/>
</table>
</file>

<file path=xl/tables/table12.xml><?xml version="1.0" encoding="utf-8"?>
<table xmlns="http://schemas.openxmlformats.org/spreadsheetml/2006/main" id="28" name="List1" displayName="List1_11" ref="A4:C70" totalsRowShown="0" headerRowDxfId="50">
  <autoFilter ref="A4:C70"/>
  <tableColumns count="3">
    <tableColumn id="1" name="Year"/>
    <tableColumn id="2" name="Geography"/>
    <tableColumn id="3" name="%" dataDxfId="51" dataCellStyle="Percent"/>
  </tableColumns>
  <tableStyleInfo showFirstColumn="0" showLastColumn="0" showRowStripes="1" showColumnStripes="0"/>
</table>
</file>

<file path=xl/tables/table13.xml><?xml version="1.0" encoding="utf-8"?>
<table xmlns="http://schemas.openxmlformats.org/spreadsheetml/2006/main" id="8" name="List1" displayName="List1_12" ref="A4:C95" totalsRowShown="0" headerRowDxfId="48">
  <autoFilter ref="A4:C95"/>
  <tableColumns count="3">
    <tableColumn id="1" name="Year"/>
    <tableColumn id="2" name="Geography"/>
    <tableColumn id="3" name="Unemployment rate" dataDxfId="49" dataCellStyle="Percent"/>
  </tableColumns>
  <tableStyleInfo showFirstColumn="0" showLastColumn="0" showRowStripes="1" showColumnStripes="0"/>
</table>
</file>

<file path=xl/tables/table14.xml><?xml version="1.0" encoding="utf-8"?>
<table xmlns="http://schemas.openxmlformats.org/spreadsheetml/2006/main" id="9" name="List1" displayName="List1_13" ref="A4:C102" totalsRowShown="0" headerRowDxfId="46">
  <autoFilter ref="A4:C102"/>
  <tableColumns count="3">
    <tableColumn id="1" name="Year"/>
    <tableColumn id="2" name="Geography"/>
    <tableColumn id="3" name="Rate" dataDxfId="47"/>
  </tableColumns>
  <tableStyleInfo showFirstColumn="0" showLastColumn="0" showRowStripes="1" showColumnStripes="0"/>
</table>
</file>

<file path=xl/tables/table15.xml><?xml version="1.0" encoding="utf-8"?>
<table xmlns="http://schemas.openxmlformats.org/spreadsheetml/2006/main" id="10" name="List1" displayName="List1_14" ref="A4:D95" totalsRowShown="0" headerRowDxfId="44">
  <autoFilter ref="A4:D95"/>
  <tableColumns count="4">
    <tableColumn id="1" name="Year"/>
    <tableColumn id="2" name="Geography"/>
    <tableColumn id="3" name="Rate 16-24" dataDxfId="45" dataCellStyle="Percent"/>
    <tableColumn id="4" name="Rate 16-25"/>
  </tableColumns>
  <tableStyleInfo showFirstColumn="0" showLastColumn="0" showRowStripes="1" showColumnStripes="0"/>
</table>
</file>

<file path=xl/tables/table16.xml><?xml version="1.0" encoding="utf-8"?>
<table xmlns="http://schemas.openxmlformats.org/spreadsheetml/2006/main" id="11" name="List1" displayName="List1_15" ref="A4:C102" totalsRowShown="0" headerRowDxfId="42">
  <autoFilter ref="A4:C102"/>
  <tableColumns count="3">
    <tableColumn id="1" name="Year"/>
    <tableColumn id="2" name="Geography"/>
    <tableColumn id="3" name="Rate 16-24" dataDxfId="43" dataCellStyle="Percent"/>
  </tableColumns>
  <tableStyleInfo showFirstColumn="0" showLastColumn="0" showRowStripes="1" showColumnStripes="0"/>
</table>
</file>

<file path=xl/tables/table17.xml><?xml version="1.0" encoding="utf-8"?>
<table xmlns="http://schemas.openxmlformats.org/spreadsheetml/2006/main" id="12" name="List1" displayName="List1_16" ref="A4:D16" totalsRowShown="0" headerRowDxfId="40">
  <autoFilter ref="A4:D16"/>
  <tableColumns count="4">
    <tableColumn id="1" name="Year"/>
    <tableColumn id="2" name="Geography"/>
    <tableColumn id="3" name="Indicator"/>
    <tableColumn id="4" name="Value" dataDxfId="41"/>
  </tableColumns>
  <tableStyleInfo showFirstColumn="0" showLastColumn="0" showRowStripes="1" showColumnStripes="0"/>
</table>
</file>

<file path=xl/tables/table18.xml><?xml version="1.0" encoding="utf-8"?>
<table xmlns="http://schemas.openxmlformats.org/spreadsheetml/2006/main" id="25" name="List1" displayName="List1_17" ref="A4:C8" totalsRowShown="0" headerRowDxfId="38">
  <autoFilter ref="A4:C8"/>
  <tableColumns count="3">
    <tableColumn id="1" name="Year"/>
    <tableColumn id="2" name="Geography"/>
    <tableColumn id="3" name="%" dataDxfId="39" dataCellStyle="Percent"/>
  </tableColumns>
  <tableStyleInfo showFirstColumn="0" showLastColumn="0" showRowStripes="1" showColumnStripes="0"/>
</table>
</file>

<file path=xl/tables/table19.xml><?xml version="1.0" encoding="utf-8"?>
<table xmlns="http://schemas.openxmlformats.org/spreadsheetml/2006/main" id="19" name="List1" displayName="List1_19" ref="A6:C1614" totalsRowShown="0" headerRowDxfId="35">
  <autoFilter ref="A6:C1614"/>
  <tableColumns count="3">
    <tableColumn id="1" name="Date" dataDxfId="37"/>
    <tableColumn id="2" name="Geography"/>
    <tableColumn id="3" name="Avg Price" dataDxfId="36"/>
  </tableColumns>
  <tableStyleInfo showFirstColumn="0" showLastColumn="0" showRowStripes="1" showColumnStripes="0"/>
</table>
</file>

<file path=xl/tables/table2.xml><?xml version="1.0" encoding="utf-8"?>
<table xmlns="http://schemas.openxmlformats.org/spreadsheetml/2006/main" id="2" name="List1" displayName="List1_1" ref="A4:C64" totalsRowShown="0" headerRowDxfId="75" dataDxfId="74">
  <autoFilter ref="A4:C64"/>
  <tableColumns count="3">
    <tableColumn id="1" name="Geography" dataDxfId="78"/>
    <tableColumn id="2" name="Year" dataDxfId="77"/>
    <tableColumn id="3" name="GVA per hour worked" dataDxfId="76"/>
  </tableColumns>
  <tableStyleInfo showFirstColumn="0" showLastColumn="0" showRowStripes="1" showColumnStripes="0"/>
</table>
</file>

<file path=xl/tables/table20.xml><?xml version="1.0" encoding="utf-8"?>
<table xmlns="http://schemas.openxmlformats.org/spreadsheetml/2006/main" id="13" name="List1" displayName="List1_20" ref="A4:D244" totalsRowShown="0" headerRowDxfId="33">
  <autoFilter ref="A4:D244"/>
  <tableColumns count="4">
    <tableColumn id="1" name="Year"/>
    <tableColumn id="2" name="Geography"/>
    <tableColumn id="3" name="Ratio" dataDxfId="34"/>
    <tableColumn id="4" name="Column1"/>
  </tableColumns>
  <tableStyleInfo showFirstColumn="0" showLastColumn="0" showRowStripes="1" showColumnStripes="0"/>
</table>
</file>

<file path=xl/tables/table21.xml><?xml version="1.0" encoding="utf-8"?>
<table xmlns="http://schemas.openxmlformats.org/spreadsheetml/2006/main" id="18" name="List1" displayName="List1_21" ref="A4:D24" totalsRowShown="0" headerRowDxfId="28">
  <autoFilter ref="A4:D24"/>
  <tableColumns count="4">
    <tableColumn id="1" name="Year" dataDxfId="32"/>
    <tableColumn id="5" name="Indicator" dataDxfId="31"/>
    <tableColumn id="2" name="No" dataDxfId="30" dataCellStyle="Comma 2"/>
    <tableColumn id="4" name="Geography" dataDxfId="29" dataCellStyle="Comma 2"/>
  </tableColumns>
  <tableStyleInfo showFirstColumn="0" showLastColumn="0" showRowStripes="1" showColumnStripes="0"/>
</table>
</file>

<file path=xl/tables/table22.xml><?xml version="1.0" encoding="utf-8"?>
<table xmlns="http://schemas.openxmlformats.org/spreadsheetml/2006/main" id="14" name="List1" displayName="List1_22" ref="A4:C64" totalsRowShown="0">
  <autoFilter ref="A4:C64"/>
  <tableColumns count="3">
    <tableColumn id="1" name="Year" dataDxfId="20"/>
    <tableColumn id="2" name="Geography" dataDxfId="19"/>
    <tableColumn id="3" name="Emissions per capita" dataDxfId="18" dataCellStyle="Normal_23D"/>
  </tableColumns>
  <tableStyleInfo showFirstColumn="0" showLastColumn="0" showRowStripes="1" showColumnStripes="0"/>
</table>
</file>

<file path=xl/tables/table23.xml><?xml version="1.0" encoding="utf-8"?>
<table xmlns="http://schemas.openxmlformats.org/spreadsheetml/2006/main" id="15" name="List1" displayName="List1_23" ref="A4:C64" totalsRowShown="0">
  <autoFilter ref="A4:C64"/>
  <tableColumns count="3">
    <tableColumn id="1" name="Year"/>
    <tableColumn id="2" name="Geography" dataDxfId="11"/>
    <tableColumn id="3" name="Emissions per capita" dataDxfId="10" dataCellStyle="Normal_24D"/>
  </tableColumns>
  <tableStyleInfo showFirstColumn="0" showLastColumn="0" showRowStripes="1" showColumnStripes="0"/>
</table>
</file>

<file path=xl/tables/table24.xml><?xml version="1.0" encoding="utf-8"?>
<table xmlns="http://schemas.openxmlformats.org/spreadsheetml/2006/main" id="16" name="List1" displayName="List1_24" ref="A4:E64" totalsRowShown="0">
  <autoFilter ref="A4:E64"/>
  <tableColumns count="5">
    <tableColumn id="1" name="Year"/>
    <tableColumn id="2" name="Geography" dataDxfId="2"/>
    <tableColumn id="3" name="Emissions per capita" dataDxfId="1" dataCellStyle="Normal_25D"/>
    <tableColumn id="4" name="Column1" dataDxfId="0"/>
    <tableColumn id="5" name="Column2"/>
  </tableColumns>
  <tableStyleInfo showFirstColumn="0" showLastColumn="0" showRowStripes="1" showColumnStripes="0"/>
</table>
</file>

<file path=xl/tables/table3.xml><?xml version="1.0" encoding="utf-8"?>
<table xmlns="http://schemas.openxmlformats.org/spreadsheetml/2006/main" id="3" name="List1" displayName="List1_2" ref="A4:C95" totalsRowShown="0" headerRowDxfId="71">
  <autoFilter ref="A4:C95"/>
  <tableColumns count="3">
    <tableColumn id="1" name="Year" dataDxfId="73" dataCellStyle="Row_Headings"/>
    <tableColumn id="2" name="Geography"/>
    <tableColumn id="3" name="%" dataDxfId="72"/>
  </tableColumns>
  <tableStyleInfo showFirstColumn="0" showLastColumn="0" showRowStripes="1" showColumnStripes="0"/>
</table>
</file>

<file path=xl/tables/table4.xml><?xml version="1.0" encoding="utf-8"?>
<table xmlns="http://schemas.openxmlformats.org/spreadsheetml/2006/main" id="4" name="List1" displayName="List1_3" ref="A4:D151" totalsRowShown="0" headerRowDxfId="69">
  <autoFilter ref="A4:D151"/>
  <tableColumns count="4">
    <tableColumn id="1" name="Year"/>
    <tableColumn id="2" name="Industry"/>
    <tableColumn id="3" name="Geography"/>
    <tableColumn id="4" name="%" dataDxfId="70" dataCellStyle="Percent"/>
  </tableColumns>
  <tableStyleInfo showFirstColumn="0" showLastColumn="0" showRowStripes="1" showColumnStripes="0"/>
</table>
</file>

<file path=xl/tables/table5.xml><?xml version="1.0" encoding="utf-8"?>
<table xmlns="http://schemas.openxmlformats.org/spreadsheetml/2006/main" id="20" name="List1" displayName="List1_4" ref="A4:C53" totalsRowShown="0" headerRowDxfId="67">
  <autoFilter ref="A4:C53"/>
  <tableColumns count="3">
    <tableColumn id="1" name="Year"/>
    <tableColumn id="2" name="Geography"/>
    <tableColumn id="3" name="%" dataDxfId="68" dataCellStyle="Percent"/>
  </tableColumns>
  <tableStyleInfo showFirstColumn="0" showLastColumn="0" showRowStripes="1" showColumnStripes="0"/>
</table>
</file>

<file path=xl/tables/table6.xml><?xml version="1.0" encoding="utf-8"?>
<table xmlns="http://schemas.openxmlformats.org/spreadsheetml/2006/main" id="22" name="List1" displayName="List1_5" ref="A4:C53" totalsRowShown="0" headerRowDxfId="64">
  <autoFilter ref="A4:C53"/>
  <tableColumns count="3">
    <tableColumn id="1" name="Year"/>
    <tableColumn id="2" name="Geography" dataDxfId="66"/>
    <tableColumn id="3" name="%" dataDxfId="65" dataCellStyle="Percent"/>
  </tableColumns>
  <tableStyleInfo showFirstColumn="0" showLastColumn="0" showRowStripes="1" showColumnStripes="0"/>
</table>
</file>

<file path=xl/tables/table7.xml><?xml version="1.0" encoding="utf-8"?>
<table xmlns="http://schemas.openxmlformats.org/spreadsheetml/2006/main" id="21" name="List1" displayName="List1_6" ref="A4:C53" totalsRowShown="0" headerRowDxfId="61">
  <autoFilter ref="A4:C53"/>
  <tableColumns count="3">
    <tableColumn id="1" name="Geography" dataDxfId="63" dataCellStyle="Row_Headings_7D"/>
    <tableColumn id="2" name="Year"/>
    <tableColumn id="3" name="%" dataDxfId="62" dataCellStyle="Percent"/>
  </tableColumns>
  <tableStyleInfo showFirstColumn="0" showLastColumn="0" showRowStripes="1" showColumnStripes="0"/>
</table>
</file>

<file path=xl/tables/table8.xml><?xml version="1.0" encoding="utf-8"?>
<table xmlns="http://schemas.openxmlformats.org/spreadsheetml/2006/main" id="5" name="List1" displayName="List1_7" ref="A4:D151" totalsRowShown="0" headerRowDxfId="58">
  <autoFilter ref="A4:D151"/>
  <tableColumns count="4">
    <tableColumn id="1" name="Geography"/>
    <tableColumn id="2" name="Indicator" dataDxfId="60"/>
    <tableColumn id="3" name="Year"/>
    <tableColumn id="4" name="Number" dataDxfId="59" dataCellStyle="Percent"/>
  </tableColumns>
  <tableStyleInfo showFirstColumn="0" showLastColumn="0" showRowStripes="1" showColumnStripes="0"/>
</table>
</file>

<file path=xl/tables/table9.xml><?xml version="1.0" encoding="utf-8"?>
<table xmlns="http://schemas.openxmlformats.org/spreadsheetml/2006/main" id="6" name="List1" displayName="List1_8" ref="A4:C53" totalsRowShown="0" headerRowDxfId="56">
  <autoFilter ref="A4:C53"/>
  <tableColumns count="3">
    <tableColumn id="1" name="Geography"/>
    <tableColumn id="2" name="Year"/>
    <tableColumn id="3" name="Value" dataDxfId="57"/>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Farr@dorsetcc.gov.uk" TargetMode="External"/><Relationship Id="rId1" Type="http://schemas.openxmlformats.org/officeDocument/2006/relationships/hyperlink" Target="http://www.dorsetlep.co.uk/"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0.bin"/><Relationship Id="rId1" Type="http://schemas.openxmlformats.org/officeDocument/2006/relationships/pivotTable" Target="../pivotTables/pivotTable7.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ons.gov.uk/ons/publications/re-reference-tables.html?edition=tcm%3A77-283124" TargetMode="External"/><Relationship Id="rId1" Type="http://schemas.openxmlformats.org/officeDocument/2006/relationships/pivotTable" Target="../pivotTables/pivotTable8.xml"/><Relationship Id="rId4"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www.ons.gov.uk/ons/publications/re-reference-tables.html?edition=tcm%3A77-283124" TargetMode="External"/><Relationship Id="rId1" Type="http://schemas.openxmlformats.org/officeDocument/2006/relationships/pivotTable" Target="../pivotTables/pivotTable9.xml"/><Relationship Id="rId4"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www.ons.gov.uk/ons/publications/re-reference-tables.html?edition=tcm%3A77-283124" TargetMode="External"/><Relationship Id="rId1" Type="http://schemas.openxmlformats.org/officeDocument/2006/relationships/pivotTable" Target="../pivotTables/pivotTable10.xml"/><Relationship Id="rId4"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ivotTable" Target="../pivotTables/pivotTable11.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www.education.gov.uk/schools/performance/" TargetMode="External"/><Relationship Id="rId1" Type="http://schemas.openxmlformats.org/officeDocument/2006/relationships/pivotTable" Target="../pivotTables/pivotTable12.xml"/><Relationship Id="rId4"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5.bin"/><Relationship Id="rId1" Type="http://schemas.openxmlformats.org/officeDocument/2006/relationships/pivotTable" Target="../pivotTables/pivotTable13.x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6.bin"/><Relationship Id="rId1" Type="http://schemas.openxmlformats.org/officeDocument/2006/relationships/pivotTable" Target="../pivotTables/pivotTable14.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ivotTable" Target="../pivotTables/pivotTable15.x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pivotTable" Target="../pivotTables/pivotTable16.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ec.europa.eu/eurostat/statistics-explained/index.php/Glossary:High-tech" TargetMode="External"/><Relationship Id="rId1" Type="http://schemas.openxmlformats.org/officeDocument/2006/relationships/hyperlink" Target="https://www.gov.uk/government/uploads/system/uploads/attachment_data/file/271008/Creative_Industries_Economic_Estimates_-_January_2014.pdf" TargetMode="Externa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maps.ofcom.org.uk/broadband/" TargetMode="External"/><Relationship Id="rId1" Type="http://schemas.openxmlformats.org/officeDocument/2006/relationships/pivotTable" Target="../pivotTables/pivotTable17.xml"/><Relationship Id="rId4"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maps.ofcom.org.uk/broadband/" TargetMode="External"/><Relationship Id="rId1" Type="http://schemas.openxmlformats.org/officeDocument/2006/relationships/pivotTable" Target="../pivotTables/pivotTable18.xml"/><Relationship Id="rId4"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http://www.landregistry.gov.uk/public/house-prices-and-sales/search-the-index" TargetMode="External"/><Relationship Id="rId1" Type="http://schemas.openxmlformats.org/officeDocument/2006/relationships/pivotTable" Target="../pivotTables/pivotTable19.xml"/><Relationship Id="rId4"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https://www.gov.uk/government/statistical-data-sets/live-tables-on-housing-market-and-house-prices" TargetMode="External"/><Relationship Id="rId1" Type="http://schemas.openxmlformats.org/officeDocument/2006/relationships/pivotTable" Target="../pivotTables/pivotTable20.xml"/><Relationship Id="rId4"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pivotTable" Target="../pivotTables/pivotTable21.xml"/></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hyperlink" Target="https://www.gov.uk/government/publications/local-authority-emissions-estimates" TargetMode="External"/><Relationship Id="rId1" Type="http://schemas.openxmlformats.org/officeDocument/2006/relationships/pivotTable" Target="../pivotTables/pivotTable22.xm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s://www.gov.uk/government/publications/local-authority-emissions-estimates" TargetMode="External"/><Relationship Id="rId1" Type="http://schemas.openxmlformats.org/officeDocument/2006/relationships/pivotTable" Target="../pivotTables/pivotTable23.xml"/><Relationship Id="rId4"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hyperlink" Target="https://www.gov.uk/government/publications/local-authority-emissions-estimates" TargetMode="External"/><Relationship Id="rId1" Type="http://schemas.openxmlformats.org/officeDocument/2006/relationships/pivotTable" Target="../pivotTables/pivotTable24.xml"/></Relationships>
</file>

<file path=xl/worksheets/_rels/sheet2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25.bin"/><Relationship Id="rId1" Type="http://schemas.openxmlformats.org/officeDocument/2006/relationships/hyperlink" Target="http://www.ons.gov.uk/ons/publications/re-reference-tables.html?edition=tcm%3A77-303281"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printerSettings" Target="../printerSettings/printerSettings31.bin"/><Relationship Id="rId1" Type="http://schemas.openxmlformats.org/officeDocument/2006/relationships/hyperlink" Target="http://www.ons.gov.uk/ons/publications/re-reference-tables.html?edition=tcm%3A77-283124" TargetMode="External"/></Relationships>
</file>

<file path=xl/worksheets/_rels/sheet36.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printerSettings" Target="../printerSettings/printerSettings32.bin"/><Relationship Id="rId1" Type="http://schemas.openxmlformats.org/officeDocument/2006/relationships/hyperlink" Target="http://www.ons.gov.uk/ons/publications/re-reference-tables.html?edition=tcm%3A77-283124" TargetMode="External"/></Relationships>
</file>

<file path=xl/worksheets/_rels/sheet37.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printerSettings" Target="../printerSettings/printerSettings33.bin"/><Relationship Id="rId1" Type="http://schemas.openxmlformats.org/officeDocument/2006/relationships/hyperlink" Target="http://www.ons.gov.uk/ons/publications/re-reference-tables.html?edition=tcm%3A77-283124" TargetMode="External"/></Relationships>
</file>

<file path=xl/worksheets/_rels/sheet38.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39.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printerSettings" Target="../printerSettings/printerSettings34.bin"/><Relationship Id="rId1" Type="http://schemas.openxmlformats.org/officeDocument/2006/relationships/hyperlink" Target="http://www.education.gov.uk/schools/performance/"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40.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35.bin"/></Relationships>
</file>

<file path=xl/worksheets/_rels/sheet41.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36.bin"/></Relationships>
</file>

<file path=xl/worksheets/_rels/sheet42.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37.bin"/></Relationships>
</file>

<file path=xl/worksheets/_rels/sheet43.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38.bin"/></Relationships>
</file>

<file path=xl/worksheets/_rels/sheet44.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printerSettings" Target="../printerSettings/printerSettings39.bin"/><Relationship Id="rId1" Type="http://schemas.openxmlformats.org/officeDocument/2006/relationships/hyperlink" Target="http://maps.ofcom.org.uk/broadband/" TargetMode="External"/></Relationships>
</file>

<file path=xl/worksheets/_rels/sheet45.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printerSettings" Target="../printerSettings/printerSettings40.bin"/><Relationship Id="rId1" Type="http://schemas.openxmlformats.org/officeDocument/2006/relationships/hyperlink" Target="http://maps.ofcom.org.uk/broadband/" TargetMode="External"/></Relationships>
</file>

<file path=xl/worksheets/_rels/sheet46.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printerSettings" Target="../printerSettings/printerSettings41.bin"/><Relationship Id="rId1" Type="http://schemas.openxmlformats.org/officeDocument/2006/relationships/hyperlink" Target="http://www.landregistry.gov.uk/public/house-prices-and-sales/search-the-index" TargetMode="External"/></Relationships>
</file>

<file path=xl/worksheets/_rels/sheet47.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printerSettings" Target="../printerSettings/printerSettings42.bin"/><Relationship Id="rId1" Type="http://schemas.openxmlformats.org/officeDocument/2006/relationships/hyperlink" Target="https://www.gov.uk/government/statistical-data-sets/live-tables-on-housing-market-and-house-prices" TargetMode="External"/></Relationships>
</file>

<file path=xl/worksheets/_rels/sheet48.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43.bin"/></Relationships>
</file>

<file path=xl/worksheets/_rels/sheet49.xml.rels><?xml version="1.0" encoding="UTF-8" standalone="yes"?>
<Relationships xmlns="http://schemas.openxmlformats.org/package/2006/relationships"><Relationship Id="rId3" Type="http://schemas.openxmlformats.org/officeDocument/2006/relationships/table" Target="../tables/table22.xml"/><Relationship Id="rId2" Type="http://schemas.openxmlformats.org/officeDocument/2006/relationships/printerSettings" Target="../printerSettings/printerSettings44.bin"/><Relationship Id="rId1" Type="http://schemas.openxmlformats.org/officeDocument/2006/relationships/hyperlink" Target="https://www.gov.uk/government/publications/local-authority-emissions-estimates"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ons.gov.uk/employmentandlabourmarket/peopleinwork/labourproductivity/datasets/subregionalproductivitylabourproductivitygvaperhourworkedandgvaperfilledjobindicesbyuknuts2andnuts3subregions" TargetMode="External"/><Relationship Id="rId1" Type="http://schemas.openxmlformats.org/officeDocument/2006/relationships/pivotTable" Target="../pivotTables/pivotTable2.xml"/><Relationship Id="rId4" Type="http://schemas.openxmlformats.org/officeDocument/2006/relationships/drawing" Target="../drawings/drawing3.xml"/></Relationships>
</file>

<file path=xl/worksheets/_rels/sheet50.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printerSettings" Target="../printerSettings/printerSettings45.bin"/><Relationship Id="rId1" Type="http://schemas.openxmlformats.org/officeDocument/2006/relationships/hyperlink" Target="https://www.gov.uk/government/publications/local-authority-emissions-estimates" TargetMode="External"/></Relationships>
</file>

<file path=xl/worksheets/_rels/sheet51.xml.rels><?xml version="1.0" encoding="UTF-8" standalone="yes"?>
<Relationships xmlns="http://schemas.openxmlformats.org/package/2006/relationships"><Relationship Id="rId3" Type="http://schemas.openxmlformats.org/officeDocument/2006/relationships/table" Target="../tables/table24.xml"/><Relationship Id="rId2" Type="http://schemas.openxmlformats.org/officeDocument/2006/relationships/printerSettings" Target="../printerSettings/printerSettings46.bin"/><Relationship Id="rId1" Type="http://schemas.openxmlformats.org/officeDocument/2006/relationships/hyperlink" Target="https://www.gov.uk/government/publications/local-authority-emissions-estimates"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2"/>
  <sheetViews>
    <sheetView showGridLines="0" tabSelected="1" workbookViewId="0">
      <selection activeCell="A11" sqref="A11:I14"/>
    </sheetView>
  </sheetViews>
  <sheetFormatPr defaultRowHeight="12.75" x14ac:dyDescent="0.2"/>
  <sheetData>
    <row r="1" spans="1:9" ht="15.75" customHeight="1" x14ac:dyDescent="0.25">
      <c r="A1" s="429" t="s">
        <v>125</v>
      </c>
      <c r="B1" s="430"/>
      <c r="C1" s="430"/>
      <c r="D1" s="430"/>
      <c r="E1" s="430"/>
      <c r="F1" s="430"/>
      <c r="G1" s="430"/>
      <c r="H1" s="430"/>
      <c r="I1" s="430"/>
    </row>
    <row r="10" spans="1:9" ht="13.5" thickBot="1" x14ac:dyDescent="0.25"/>
    <row r="11" spans="1:9" x14ac:dyDescent="0.2">
      <c r="A11" s="406" t="s">
        <v>177</v>
      </c>
      <c r="B11" s="407"/>
      <c r="C11" s="407"/>
      <c r="D11" s="407"/>
      <c r="E11" s="407"/>
      <c r="F11" s="407"/>
      <c r="G11" s="407"/>
      <c r="H11" s="407"/>
      <c r="I11" s="408"/>
    </row>
    <row r="12" spans="1:9" x14ac:dyDescent="0.2">
      <c r="A12" s="409"/>
      <c r="B12" s="410"/>
      <c r="C12" s="410"/>
      <c r="D12" s="410"/>
      <c r="E12" s="410"/>
      <c r="F12" s="410"/>
      <c r="G12" s="410"/>
      <c r="H12" s="410"/>
      <c r="I12" s="411"/>
    </row>
    <row r="13" spans="1:9" x14ac:dyDescent="0.2">
      <c r="A13" s="409"/>
      <c r="B13" s="410"/>
      <c r="C13" s="410"/>
      <c r="D13" s="410"/>
      <c r="E13" s="410"/>
      <c r="F13" s="410"/>
      <c r="G13" s="410"/>
      <c r="H13" s="410"/>
      <c r="I13" s="411"/>
    </row>
    <row r="14" spans="1:9" ht="13.5" thickBot="1" x14ac:dyDescent="0.25">
      <c r="A14" s="412"/>
      <c r="B14" s="413"/>
      <c r="C14" s="413"/>
      <c r="D14" s="413"/>
      <c r="E14" s="413"/>
      <c r="F14" s="413"/>
      <c r="G14" s="413"/>
      <c r="H14" s="413"/>
      <c r="I14" s="414"/>
    </row>
    <row r="16" spans="1:9" x14ac:dyDescent="0.2">
      <c r="A16" s="415" t="s">
        <v>116</v>
      </c>
      <c r="B16" s="431" t="s">
        <v>112</v>
      </c>
      <c r="C16" s="431"/>
      <c r="D16" s="431"/>
      <c r="E16" s="431"/>
      <c r="F16" s="431"/>
      <c r="G16" s="431"/>
      <c r="H16" s="431"/>
      <c r="I16" s="431"/>
    </row>
    <row r="17" spans="1:9" ht="12.75" customHeight="1" x14ac:dyDescent="0.2">
      <c r="A17" s="415"/>
      <c r="B17" s="431"/>
      <c r="C17" s="431"/>
      <c r="D17" s="431"/>
      <c r="E17" s="431"/>
      <c r="F17" s="431"/>
      <c r="G17" s="431"/>
      <c r="H17" s="431"/>
      <c r="I17" s="431"/>
    </row>
    <row r="18" spans="1:9" ht="14.25" x14ac:dyDescent="0.2">
      <c r="A18" s="56"/>
      <c r="B18" s="88"/>
      <c r="C18" s="88"/>
      <c r="D18" s="88"/>
      <c r="E18" s="88"/>
      <c r="F18" s="88"/>
      <c r="G18" s="88"/>
      <c r="H18" s="88"/>
      <c r="I18" s="88"/>
    </row>
    <row r="19" spans="1:9" ht="12.75" customHeight="1" x14ac:dyDescent="0.2">
      <c r="A19" s="415" t="s">
        <v>116</v>
      </c>
      <c r="B19" s="432" t="s">
        <v>113</v>
      </c>
      <c r="C19" s="433"/>
      <c r="D19" s="433"/>
      <c r="E19" s="433"/>
      <c r="F19" s="433"/>
      <c r="G19" s="433"/>
      <c r="H19" s="433"/>
      <c r="I19" s="433"/>
    </row>
    <row r="20" spans="1:9" ht="12.75" customHeight="1" x14ac:dyDescent="0.2">
      <c r="A20" s="415"/>
      <c r="B20" s="433"/>
      <c r="C20" s="433"/>
      <c r="D20" s="433"/>
      <c r="E20" s="433"/>
      <c r="F20" s="433"/>
      <c r="G20" s="433"/>
      <c r="H20" s="433"/>
      <c r="I20" s="433"/>
    </row>
    <row r="21" spans="1:9" ht="12.75" customHeight="1" x14ac:dyDescent="0.2">
      <c r="A21" s="85"/>
      <c r="B21" s="89"/>
      <c r="C21" s="89"/>
      <c r="D21" s="89"/>
      <c r="E21" s="89"/>
      <c r="F21" s="89"/>
      <c r="G21" s="89"/>
      <c r="H21" s="89"/>
      <c r="I21" s="89"/>
    </row>
    <row r="22" spans="1:9" ht="12.75" customHeight="1" x14ac:dyDescent="0.2">
      <c r="A22" s="415" t="s">
        <v>116</v>
      </c>
      <c r="B22" s="416" t="s">
        <v>115</v>
      </c>
      <c r="C22" s="416"/>
      <c r="D22" s="416"/>
      <c r="E22" s="416"/>
      <c r="F22" s="416"/>
      <c r="G22" s="416"/>
      <c r="H22" s="416"/>
      <c r="I22" s="416"/>
    </row>
    <row r="23" spans="1:9" ht="12.75" customHeight="1" x14ac:dyDescent="0.2">
      <c r="A23" s="415"/>
      <c r="B23" s="416"/>
      <c r="C23" s="416"/>
      <c r="D23" s="416"/>
      <c r="E23" s="416"/>
      <c r="F23" s="416"/>
      <c r="G23" s="416"/>
      <c r="H23" s="416"/>
      <c r="I23" s="416"/>
    </row>
    <row r="24" spans="1:9" ht="14.25" x14ac:dyDescent="0.2">
      <c r="A24" s="86"/>
      <c r="B24" s="90"/>
      <c r="C24" s="90"/>
      <c r="D24" s="90"/>
      <c r="E24" s="90"/>
      <c r="F24" s="90"/>
      <c r="G24" s="90"/>
      <c r="H24" s="90"/>
      <c r="I24" s="90"/>
    </row>
    <row r="25" spans="1:9" x14ac:dyDescent="0.2">
      <c r="A25" s="415" t="s">
        <v>116</v>
      </c>
      <c r="B25" s="416" t="s">
        <v>114</v>
      </c>
      <c r="C25" s="416"/>
      <c r="D25" s="416"/>
      <c r="E25" s="416"/>
      <c r="F25" s="416"/>
      <c r="G25" s="416"/>
      <c r="H25" s="416"/>
      <c r="I25" s="416"/>
    </row>
    <row r="26" spans="1:9" x14ac:dyDescent="0.2">
      <c r="A26" s="415"/>
      <c r="B26" s="416"/>
      <c r="C26" s="416"/>
      <c r="D26" s="416"/>
      <c r="E26" s="416"/>
      <c r="F26" s="416"/>
      <c r="G26" s="416"/>
      <c r="H26" s="416"/>
      <c r="I26" s="416"/>
    </row>
    <row r="29" spans="1:9" ht="15.75" customHeight="1" x14ac:dyDescent="0.25">
      <c r="A29" s="429" t="s">
        <v>124</v>
      </c>
      <c r="B29" s="429"/>
      <c r="C29" s="429"/>
      <c r="D29" s="429"/>
      <c r="E29" s="429"/>
      <c r="F29" s="429"/>
      <c r="G29" s="429"/>
      <c r="H29" s="429"/>
      <c r="I29" s="429"/>
    </row>
    <row r="30" spans="1:9" ht="13.5" thickBot="1" x14ac:dyDescent="0.25"/>
    <row r="31" spans="1:9" ht="15.75" customHeight="1" x14ac:dyDescent="0.2">
      <c r="A31" s="417" t="s">
        <v>220</v>
      </c>
      <c r="B31" s="418"/>
      <c r="C31" s="418"/>
      <c r="D31" s="418"/>
      <c r="E31" s="418"/>
      <c r="F31" s="418"/>
      <c r="G31" s="418"/>
      <c r="H31" s="418"/>
      <c r="I31" s="419"/>
    </row>
    <row r="32" spans="1:9" x14ac:dyDescent="0.2">
      <c r="A32" s="420"/>
      <c r="B32" s="421"/>
      <c r="C32" s="421"/>
      <c r="D32" s="421"/>
      <c r="E32" s="421"/>
      <c r="F32" s="421"/>
      <c r="G32" s="421"/>
      <c r="H32" s="421"/>
      <c r="I32" s="422"/>
    </row>
    <row r="33" spans="1:9" ht="12.75" customHeight="1" thickBot="1" x14ac:dyDescent="0.25">
      <c r="A33" s="423"/>
      <c r="B33" s="424"/>
      <c r="C33" s="424"/>
      <c r="D33" s="424"/>
      <c r="E33" s="424"/>
      <c r="F33" s="424"/>
      <c r="G33" s="424"/>
      <c r="H33" s="424"/>
      <c r="I33" s="425"/>
    </row>
    <row r="34" spans="1:9" ht="15" customHeight="1" thickBot="1" x14ac:dyDescent="0.25">
      <c r="A34" s="84"/>
      <c r="B34" s="84"/>
      <c r="C34" s="84"/>
      <c r="D34" s="84"/>
      <c r="E34" s="84"/>
      <c r="F34" s="84"/>
      <c r="G34" s="84"/>
      <c r="H34" s="84"/>
      <c r="I34" s="84"/>
    </row>
    <row r="35" spans="1:9" ht="19.5" customHeight="1" x14ac:dyDescent="0.2">
      <c r="A35" s="406" t="s">
        <v>174</v>
      </c>
      <c r="B35" s="407"/>
      <c r="C35" s="407"/>
      <c r="D35" s="407"/>
      <c r="E35" s="407"/>
      <c r="F35" s="407"/>
      <c r="G35" s="407"/>
      <c r="H35" s="407"/>
      <c r="I35" s="408"/>
    </row>
    <row r="36" spans="1:9" ht="21" customHeight="1" x14ac:dyDescent="0.2">
      <c r="A36" s="409"/>
      <c r="B36" s="410"/>
      <c r="C36" s="410"/>
      <c r="D36" s="410"/>
      <c r="E36" s="410"/>
      <c r="F36" s="410"/>
      <c r="G36" s="410"/>
      <c r="H36" s="410"/>
      <c r="I36" s="411"/>
    </row>
    <row r="37" spans="1:9" ht="16.5" customHeight="1" thickBot="1" x14ac:dyDescent="0.25">
      <c r="A37" s="426"/>
      <c r="B37" s="427"/>
      <c r="C37" s="427"/>
      <c r="D37" s="427"/>
      <c r="E37" s="427"/>
      <c r="F37" s="427"/>
      <c r="G37" s="427"/>
      <c r="H37" s="427"/>
      <c r="I37" s="428"/>
    </row>
    <row r="38" spans="1:9" ht="12.75" customHeight="1" thickBot="1" x14ac:dyDescent="0.25">
      <c r="A38" s="84"/>
      <c r="B38" s="84"/>
      <c r="C38" s="84"/>
      <c r="D38" s="84"/>
      <c r="E38" s="84"/>
      <c r="F38" s="84"/>
      <c r="G38" s="84"/>
      <c r="H38" s="84"/>
      <c r="I38" s="84"/>
    </row>
    <row r="39" spans="1:9" x14ac:dyDescent="0.2">
      <c r="A39" s="406" t="s">
        <v>118</v>
      </c>
      <c r="B39" s="407"/>
      <c r="C39" s="407"/>
      <c r="D39" s="407"/>
      <c r="E39" s="407"/>
      <c r="F39" s="407"/>
      <c r="G39" s="407"/>
      <c r="H39" s="407"/>
      <c r="I39" s="408"/>
    </row>
    <row r="40" spans="1:9" ht="13.5" thickBot="1" x14ac:dyDescent="0.25">
      <c r="A40" s="412"/>
      <c r="B40" s="413"/>
      <c r="C40" s="413"/>
      <c r="D40" s="413"/>
      <c r="E40" s="413"/>
      <c r="F40" s="413"/>
      <c r="G40" s="413"/>
      <c r="H40" s="413"/>
      <c r="I40" s="414"/>
    </row>
    <row r="41" spans="1:9" ht="12.75" customHeight="1" x14ac:dyDescent="0.2">
      <c r="A41" s="87"/>
      <c r="B41" s="87"/>
      <c r="C41" s="87"/>
      <c r="D41" s="87"/>
      <c r="E41" s="87"/>
      <c r="F41" s="87"/>
      <c r="G41" s="87"/>
      <c r="H41" s="87"/>
      <c r="I41" s="87"/>
    </row>
    <row r="42" spans="1:9" ht="12.75" customHeight="1" thickBot="1" x14ac:dyDescent="0.25"/>
    <row r="43" spans="1:9" x14ac:dyDescent="0.2">
      <c r="A43" s="406" t="s">
        <v>119</v>
      </c>
      <c r="B43" s="407"/>
      <c r="C43" s="407"/>
      <c r="D43" s="407"/>
      <c r="E43" s="407"/>
      <c r="F43" s="407"/>
      <c r="G43" s="407"/>
      <c r="H43" s="407"/>
      <c r="I43" s="408"/>
    </row>
    <row r="44" spans="1:9" ht="17.25" customHeight="1" thickBot="1" x14ac:dyDescent="0.25">
      <c r="A44" s="412"/>
      <c r="B44" s="413"/>
      <c r="C44" s="413"/>
      <c r="D44" s="413"/>
      <c r="E44" s="413"/>
      <c r="F44" s="413"/>
      <c r="G44" s="413"/>
      <c r="H44" s="413"/>
      <c r="I44" s="414"/>
    </row>
    <row r="46" spans="1:9" ht="14.25" x14ac:dyDescent="0.2">
      <c r="A46" s="91" t="s">
        <v>180</v>
      </c>
      <c r="B46" s="91"/>
      <c r="C46" s="91"/>
      <c r="D46" s="91"/>
      <c r="E46" s="91"/>
      <c r="F46" s="91"/>
      <c r="G46" s="91"/>
      <c r="H46" s="1"/>
      <c r="I46" s="1"/>
    </row>
    <row r="47" spans="1:9" ht="14.25" x14ac:dyDescent="0.2">
      <c r="A47" s="92" t="s">
        <v>117</v>
      </c>
      <c r="B47" s="92"/>
      <c r="C47" s="92"/>
      <c r="D47" s="92"/>
      <c r="E47" s="9"/>
      <c r="F47" s="9"/>
      <c r="G47" s="9"/>
      <c r="H47" s="1"/>
      <c r="I47" s="1"/>
    </row>
    <row r="49" spans="1:9" ht="14.25" x14ac:dyDescent="0.2">
      <c r="A49" s="91" t="s">
        <v>120</v>
      </c>
      <c r="B49" s="91"/>
      <c r="C49" s="91"/>
      <c r="D49" s="91"/>
      <c r="E49" s="91"/>
      <c r="F49" s="91"/>
      <c r="G49" s="91"/>
      <c r="H49" s="1"/>
      <c r="I49" s="1"/>
    </row>
    <row r="50" spans="1:9" ht="14.25" x14ac:dyDescent="0.2">
      <c r="A50" s="91" t="s">
        <v>176</v>
      </c>
      <c r="B50" s="91"/>
      <c r="C50" s="91"/>
      <c r="D50" s="91"/>
      <c r="E50" s="91"/>
      <c r="F50" s="91"/>
      <c r="G50" s="1"/>
      <c r="H50" s="1"/>
      <c r="I50" s="1"/>
    </row>
    <row r="51" spans="1:9" ht="14.25" x14ac:dyDescent="0.2">
      <c r="A51" s="91" t="s">
        <v>121</v>
      </c>
      <c r="B51" s="91"/>
      <c r="C51" s="91"/>
      <c r="D51" s="91" t="s">
        <v>122</v>
      </c>
      <c r="E51" s="91"/>
      <c r="F51" s="92" t="s">
        <v>123</v>
      </c>
      <c r="G51" s="92"/>
      <c r="H51" s="92"/>
      <c r="I51" s="1"/>
    </row>
    <row r="52" spans="1:9" x14ac:dyDescent="0.2">
      <c r="A52" s="238" t="s">
        <v>233</v>
      </c>
    </row>
  </sheetData>
  <mergeCells count="15">
    <mergeCell ref="A43:I44"/>
    <mergeCell ref="A35:I37"/>
    <mergeCell ref="A39:I40"/>
    <mergeCell ref="A1:I1"/>
    <mergeCell ref="A29:I29"/>
    <mergeCell ref="A16:A17"/>
    <mergeCell ref="B16:I17"/>
    <mergeCell ref="A19:A20"/>
    <mergeCell ref="B19:I20"/>
    <mergeCell ref="A11:I14"/>
    <mergeCell ref="A22:A23"/>
    <mergeCell ref="B22:I23"/>
    <mergeCell ref="A25:A26"/>
    <mergeCell ref="B25:I26"/>
    <mergeCell ref="A31:I33"/>
  </mergeCells>
  <phoneticPr fontId="5" type="noConversion"/>
  <hyperlinks>
    <hyperlink ref="A47" r:id="rId1"/>
    <hyperlink ref="F51" r:id="rId2"/>
  </hyperlinks>
  <pageMargins left="0.75" right="0.75" top="1" bottom="1" header="0.5" footer="0.5"/>
  <pageSetup paperSize="9" orientation="portrait" verticalDpi="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9"/>
  <sheetViews>
    <sheetView showGridLines="0" topLeftCell="A7" workbookViewId="0">
      <selection activeCell="A49" sqref="A49"/>
    </sheetView>
  </sheetViews>
  <sheetFormatPr defaultRowHeight="12.75" x14ac:dyDescent="0.2"/>
  <cols>
    <col min="1" max="1" width="12.140625" customWidth="1"/>
    <col min="2" max="2" width="12.28515625" bestFit="1" customWidth="1"/>
    <col min="3" max="4" width="9.5703125" customWidth="1"/>
    <col min="5" max="5" width="10.5703125" customWidth="1"/>
    <col min="6" max="6" width="10.42578125" customWidth="1"/>
    <col min="7" max="7" width="10.5703125" customWidth="1"/>
    <col min="8" max="8" width="9.5703125" customWidth="1"/>
    <col min="9" max="9" width="10.5703125" bestFit="1" customWidth="1"/>
  </cols>
  <sheetData>
    <row r="1" spans="1:9" ht="15.75" customHeight="1" x14ac:dyDescent="0.25">
      <c r="A1" s="14" t="s">
        <v>111</v>
      </c>
      <c r="B1" s="1"/>
      <c r="C1" s="1"/>
      <c r="D1" s="1"/>
      <c r="E1" s="1"/>
      <c r="F1" s="1"/>
      <c r="G1" s="69" t="s">
        <v>152</v>
      </c>
      <c r="H1" s="76" t="s">
        <v>98</v>
      </c>
    </row>
    <row r="2" spans="1:9" x14ac:dyDescent="0.2">
      <c r="A2" s="67" t="s">
        <v>37</v>
      </c>
    </row>
    <row r="3" spans="1:9" x14ac:dyDescent="0.2">
      <c r="A3" s="67" t="s">
        <v>224</v>
      </c>
    </row>
    <row r="4" spans="1:9" x14ac:dyDescent="0.2">
      <c r="A4" s="67"/>
    </row>
    <row r="5" spans="1:9" ht="25.5" x14ac:dyDescent="0.2">
      <c r="A5" s="270" t="s">
        <v>110</v>
      </c>
      <c r="B5" s="241" t="s">
        <v>2</v>
      </c>
      <c r="C5" s="31"/>
      <c r="D5" s="35"/>
      <c r="E5" s="35"/>
      <c r="F5" s="35"/>
      <c r="G5" s="35"/>
      <c r="H5" s="35"/>
    </row>
    <row r="6" spans="1:9" x14ac:dyDescent="0.2">
      <c r="A6" s="242" t="s">
        <v>0</v>
      </c>
      <c r="B6" s="286">
        <v>2009</v>
      </c>
      <c r="C6" s="287">
        <v>2010</v>
      </c>
      <c r="D6" s="287">
        <v>2011</v>
      </c>
      <c r="E6" s="287">
        <v>2012</v>
      </c>
      <c r="F6" s="287">
        <v>2013</v>
      </c>
      <c r="G6" s="287">
        <v>2014</v>
      </c>
      <c r="H6" s="288">
        <v>2015</v>
      </c>
    </row>
    <row r="7" spans="1:9" x14ac:dyDescent="0.2">
      <c r="A7" s="270" t="s">
        <v>3</v>
      </c>
      <c r="B7" s="218">
        <v>2.5000000000000001E-2</v>
      </c>
      <c r="C7" s="170">
        <v>2.9000000000000001E-2</v>
      </c>
      <c r="D7" s="170">
        <v>0.04</v>
      </c>
      <c r="E7" s="170">
        <v>3.9E-2</v>
      </c>
      <c r="F7" s="170">
        <v>3.4000000000000002E-2</v>
      </c>
      <c r="G7" s="170">
        <v>4.1134664112230393E-2</v>
      </c>
      <c r="H7" s="171">
        <v>3.3000000000000002E-2</v>
      </c>
    </row>
    <row r="8" spans="1:9" x14ac:dyDescent="0.2">
      <c r="A8" s="271" t="s">
        <v>4</v>
      </c>
      <c r="B8" s="186">
        <v>2.3E-2</v>
      </c>
      <c r="C8" s="134">
        <v>2.8000000000000001E-2</v>
      </c>
      <c r="D8" s="134">
        <v>3.5999999999999997E-2</v>
      </c>
      <c r="E8" s="134">
        <v>3.5999999999999997E-2</v>
      </c>
      <c r="F8" s="134">
        <v>0.04</v>
      </c>
      <c r="G8" s="134">
        <v>4.2627110861282798E-2</v>
      </c>
      <c r="H8" s="172">
        <v>0.04</v>
      </c>
    </row>
    <row r="9" spans="1:9" x14ac:dyDescent="0.2">
      <c r="A9" s="271" t="s">
        <v>5</v>
      </c>
      <c r="B9" s="186">
        <v>1.4999999999999999E-2</v>
      </c>
      <c r="C9" s="134">
        <v>2.3E-2</v>
      </c>
      <c r="D9" s="134">
        <v>0.03</v>
      </c>
      <c r="E9" s="134">
        <v>3.1E-2</v>
      </c>
      <c r="F9" s="134">
        <v>3.2000000000000001E-2</v>
      </c>
      <c r="G9" s="134">
        <v>3.8000794352410605E-2</v>
      </c>
      <c r="H9" s="172">
        <v>3.9E-2</v>
      </c>
      <c r="I9" s="8"/>
    </row>
    <row r="10" spans="1:9" x14ac:dyDescent="0.2">
      <c r="A10" s="271" t="s">
        <v>6</v>
      </c>
      <c r="B10" s="186">
        <v>2.1999999999999999E-2</v>
      </c>
      <c r="C10" s="134">
        <v>2.7E-2</v>
      </c>
      <c r="D10" s="134">
        <v>3.5999999999999997E-2</v>
      </c>
      <c r="E10" s="134">
        <v>3.5000000000000003E-2</v>
      </c>
      <c r="F10" s="134">
        <v>3.5999999999999997E-2</v>
      </c>
      <c r="G10" s="134">
        <v>4.110792762159253E-2</v>
      </c>
      <c r="H10" s="172">
        <v>3.7999999999999999E-2</v>
      </c>
      <c r="I10" s="8"/>
    </row>
    <row r="11" spans="1:9" x14ac:dyDescent="0.2">
      <c r="A11" s="271" t="s">
        <v>17</v>
      </c>
      <c r="B11" s="186">
        <v>0.02</v>
      </c>
      <c r="C11" s="134">
        <v>2.4E-2</v>
      </c>
      <c r="D11" s="134">
        <v>2.5000000000000001E-2</v>
      </c>
      <c r="E11" s="134">
        <v>2.8000000000000001E-2</v>
      </c>
      <c r="F11" s="134">
        <v>2.7E-2</v>
      </c>
      <c r="G11" s="134">
        <v>2.5445958045028628E-2</v>
      </c>
      <c r="H11" s="172">
        <v>2.7E-2</v>
      </c>
      <c r="I11" s="8"/>
    </row>
    <row r="12" spans="1:9" x14ac:dyDescent="0.2">
      <c r="A12" s="271" t="s">
        <v>18</v>
      </c>
      <c r="B12" s="186">
        <v>2.1999999999999999E-2</v>
      </c>
      <c r="C12" s="134">
        <v>2.7E-2</v>
      </c>
      <c r="D12" s="134">
        <v>3.1E-2</v>
      </c>
      <c r="E12" s="134">
        <v>3.1E-2</v>
      </c>
      <c r="F12" s="134">
        <v>3.1E-2</v>
      </c>
      <c r="G12" s="134">
        <v>3.4078606330996387E-2</v>
      </c>
      <c r="H12" s="172">
        <v>3.3000000000000002E-2</v>
      </c>
      <c r="I12" s="8"/>
    </row>
    <row r="13" spans="1:9" x14ac:dyDescent="0.2">
      <c r="A13" s="272" t="s">
        <v>109</v>
      </c>
      <c r="B13" s="187">
        <v>2.1000000000000001E-2</v>
      </c>
      <c r="C13" s="173">
        <v>2.4E-2</v>
      </c>
      <c r="D13" s="173">
        <v>2.5000000000000001E-2</v>
      </c>
      <c r="E13" s="173">
        <v>2.5999999999999999E-2</v>
      </c>
      <c r="F13" s="173">
        <v>2.5999999999999999E-2</v>
      </c>
      <c r="G13" s="173">
        <v>2.5955961378015466E-2</v>
      </c>
      <c r="H13" s="174">
        <v>2.5000000000000001E-2</v>
      </c>
      <c r="I13" s="8"/>
    </row>
    <row r="15" spans="1:9" ht="14.25" customHeight="1" x14ac:dyDescent="0.2">
      <c r="A15" s="448" t="s">
        <v>234</v>
      </c>
      <c r="B15" s="149" t="s">
        <v>3</v>
      </c>
      <c r="C15" s="150" t="s">
        <v>4</v>
      </c>
      <c r="D15" s="150" t="s">
        <v>5</v>
      </c>
      <c r="E15" s="161" t="s">
        <v>6</v>
      </c>
      <c r="F15" s="161" t="s">
        <v>17</v>
      </c>
      <c r="G15" s="161" t="s">
        <v>18</v>
      </c>
      <c r="H15" s="151" t="s">
        <v>203</v>
      </c>
    </row>
    <row r="16" spans="1:9" ht="21.75" customHeight="1" x14ac:dyDescent="0.2">
      <c r="A16" s="449"/>
      <c r="B16" s="162" t="str">
        <f>IF(H7&gt;G7,"J",IF(H7&lt;G7,"L","K"))</f>
        <v>L</v>
      </c>
      <c r="C16" s="163" t="str">
        <f>IF(H8&gt;G8,"J",IF(H8&lt;G8,"L","K"))</f>
        <v>L</v>
      </c>
      <c r="D16" s="163" t="str">
        <f>IF(H9&gt;G9,"J",IF(H9&lt;G9,"L","K"))</f>
        <v>J</v>
      </c>
      <c r="E16" s="163" t="str">
        <f>IF(H10&gt;G10,"J",IF(H10&lt;G10,"L","K"))</f>
        <v>L</v>
      </c>
      <c r="F16" s="163" t="str">
        <f>IF(H11&gt;G11,"J",IF(H11&lt;G11,"L","K"))</f>
        <v>J</v>
      </c>
      <c r="G16" s="163" t="str">
        <f>IF(H12&gt;G12,"J",IF(H12&lt;G12,"L","K"))</f>
        <v>L</v>
      </c>
      <c r="H16" s="164" t="str">
        <f>IF(H13&gt;G13,"J",IF(H13&lt;G13,"L","K"))</f>
        <v>L</v>
      </c>
    </row>
    <row r="18" spans="1:8" x14ac:dyDescent="0.2">
      <c r="A18" s="4" t="str">
        <f>"Chart 7: "&amp;A1</f>
        <v>Chart 7: % of employees in social care for older adults</v>
      </c>
      <c r="B18" s="1"/>
      <c r="C18" s="1"/>
      <c r="D18" s="1"/>
      <c r="E18" s="1"/>
      <c r="F18" s="1"/>
      <c r="G18" s="1"/>
      <c r="H18" s="1"/>
    </row>
    <row r="40" spans="1:8" ht="13.5" thickBot="1" x14ac:dyDescent="0.25"/>
    <row r="41" spans="1:8" ht="37.5" customHeight="1" thickBot="1" x14ac:dyDescent="0.25">
      <c r="A41" s="458" t="s">
        <v>256</v>
      </c>
      <c r="B41" s="455"/>
      <c r="C41" s="455"/>
      <c r="D41" s="455"/>
      <c r="E41" s="455"/>
      <c r="F41" s="455"/>
      <c r="G41" s="453"/>
      <c r="H41" s="454"/>
    </row>
    <row r="44" spans="1:8" ht="14.25" x14ac:dyDescent="0.2">
      <c r="A44" s="9" t="s">
        <v>10</v>
      </c>
      <c r="B44" s="1"/>
      <c r="C44" s="10">
        <v>2014</v>
      </c>
      <c r="D44" s="1"/>
      <c r="E44" s="1"/>
      <c r="F44" s="1"/>
      <c r="G44" s="1"/>
      <c r="H44" s="1"/>
    </row>
    <row r="45" spans="1:8" ht="14.25" x14ac:dyDescent="0.2">
      <c r="A45" s="9" t="s">
        <v>11</v>
      </c>
      <c r="B45" s="1"/>
      <c r="C45" s="10">
        <v>2015</v>
      </c>
      <c r="D45" s="1"/>
      <c r="E45" s="1"/>
      <c r="F45" s="1"/>
      <c r="G45" s="1"/>
      <c r="H45" s="1"/>
    </row>
    <row r="46" spans="1:8" ht="14.25" x14ac:dyDescent="0.2">
      <c r="A46" s="9" t="s">
        <v>12</v>
      </c>
      <c r="B46" s="9"/>
      <c r="C46" s="9" t="s">
        <v>13</v>
      </c>
      <c r="D46" s="1"/>
      <c r="E46" s="1"/>
      <c r="F46" s="1"/>
      <c r="G46" s="1"/>
      <c r="H46" s="1"/>
    </row>
    <row r="48" spans="1:8" ht="14.25" x14ac:dyDescent="0.2">
      <c r="A48" s="9" t="s">
        <v>14</v>
      </c>
      <c r="B48" s="1"/>
      <c r="C48" s="1"/>
      <c r="D48" s="1"/>
      <c r="E48" s="1"/>
      <c r="F48" s="1"/>
      <c r="G48" s="1"/>
      <c r="H48" s="1"/>
    </row>
    <row r="49" spans="1:8" ht="14.25" x14ac:dyDescent="0.2">
      <c r="A49" s="11">
        <v>42908</v>
      </c>
      <c r="B49" s="1"/>
      <c r="C49" s="1"/>
      <c r="D49" s="1"/>
      <c r="E49" s="1"/>
      <c r="F49" s="1"/>
      <c r="G49" s="1"/>
      <c r="H49" s="1"/>
    </row>
  </sheetData>
  <mergeCells count="2">
    <mergeCell ref="A41:H41"/>
    <mergeCell ref="A15:A16"/>
  </mergeCells>
  <phoneticPr fontId="5" type="noConversion"/>
  <hyperlinks>
    <hyperlink ref="H1" location="'7D'!A1" display="Data &gt;&gt;"/>
    <hyperlink ref="G1" location="Contents!A1" display="&lt;&lt; Contents"/>
  </hyperlinks>
  <pageMargins left="0.75" right="0.75" top="1" bottom="1" header="0.5" footer="0.5"/>
  <pageSetup paperSize="9" orientation="portrait" verticalDpi="0" r:id="rId2"/>
  <headerFooter alignWithMargins="0"/>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2"/>
  <sheetViews>
    <sheetView showGridLines="0" workbookViewId="0">
      <selection activeCell="A5" sqref="A5"/>
    </sheetView>
  </sheetViews>
  <sheetFormatPr defaultRowHeight="12.75" x14ac:dyDescent="0.2"/>
  <cols>
    <col min="1" max="1" width="12.140625" customWidth="1"/>
    <col min="2" max="2" width="12.5703125" customWidth="1"/>
    <col min="3" max="4" width="10.85546875" customWidth="1"/>
    <col min="5" max="5" width="10.7109375" customWidth="1"/>
    <col min="6" max="6" width="9.85546875" customWidth="1"/>
    <col min="7" max="7" width="9.7109375" customWidth="1"/>
    <col min="8" max="8" width="10.85546875" customWidth="1"/>
  </cols>
  <sheetData>
    <row r="1" spans="1:8" ht="15.75" customHeight="1" x14ac:dyDescent="0.25">
      <c r="A1" s="14" t="s">
        <v>147</v>
      </c>
      <c r="B1" s="1"/>
      <c r="C1" s="1"/>
      <c r="D1" s="1"/>
      <c r="E1" s="1"/>
      <c r="F1" s="69" t="s">
        <v>204</v>
      </c>
      <c r="G1" s="1"/>
      <c r="H1" s="69" t="s">
        <v>98</v>
      </c>
    </row>
    <row r="2" spans="1:8" x14ac:dyDescent="0.2">
      <c r="A2" s="110" t="s">
        <v>41</v>
      </c>
    </row>
    <row r="3" spans="1:8" x14ac:dyDescent="0.2">
      <c r="A3" s="468" t="s">
        <v>355</v>
      </c>
      <c r="B3" s="435"/>
      <c r="C3" s="435"/>
      <c r="D3" s="435"/>
      <c r="E3" s="435"/>
      <c r="F3" s="435"/>
      <c r="G3" s="435"/>
      <c r="H3" s="435"/>
    </row>
    <row r="4" spans="1:8" x14ac:dyDescent="0.2">
      <c r="A4" s="435"/>
      <c r="B4" s="435"/>
      <c r="C4" s="435"/>
      <c r="D4" s="435"/>
      <c r="E4" s="435"/>
      <c r="F4" s="435"/>
      <c r="G4" s="435"/>
      <c r="H4" s="435"/>
    </row>
    <row r="5" spans="1:8" ht="25.5" x14ac:dyDescent="0.2">
      <c r="A5" s="366" t="s">
        <v>33</v>
      </c>
      <c r="B5" s="402" t="s">
        <v>103</v>
      </c>
    </row>
    <row r="7" spans="1:8" x14ac:dyDescent="0.2">
      <c r="A7" s="268" t="s">
        <v>210</v>
      </c>
      <c r="B7" s="244" t="s">
        <v>2</v>
      </c>
      <c r="C7" s="41"/>
      <c r="D7" s="42"/>
      <c r="E7" s="42"/>
      <c r="F7" s="42"/>
      <c r="G7" s="42"/>
      <c r="H7" s="42"/>
    </row>
    <row r="8" spans="1:8" x14ac:dyDescent="0.2">
      <c r="A8" s="367" t="s">
        <v>0</v>
      </c>
      <c r="B8" s="32">
        <v>2009</v>
      </c>
      <c r="C8" s="33">
        <v>2010</v>
      </c>
      <c r="D8" s="33">
        <v>2011</v>
      </c>
      <c r="E8" s="33">
        <v>2012</v>
      </c>
      <c r="F8" s="33">
        <v>2013</v>
      </c>
      <c r="G8" s="33">
        <v>2014</v>
      </c>
      <c r="H8" s="34">
        <v>2015</v>
      </c>
    </row>
    <row r="9" spans="1:8" x14ac:dyDescent="0.2">
      <c r="A9" s="270" t="s">
        <v>3</v>
      </c>
      <c r="B9" s="274">
        <v>-2.1999999999999999E-2</v>
      </c>
      <c r="C9" s="275">
        <v>1E-3</v>
      </c>
      <c r="D9" s="275">
        <v>-1.7999999999999999E-2</v>
      </c>
      <c r="E9" s="275">
        <v>1.2E-2</v>
      </c>
      <c r="F9" s="275">
        <v>1.9199999999999998E-2</v>
      </c>
      <c r="G9" s="275">
        <v>1.812688821752266E-2</v>
      </c>
      <c r="H9" s="276">
        <v>3.3000000000000002E-2</v>
      </c>
    </row>
    <row r="10" spans="1:8" x14ac:dyDescent="0.2">
      <c r="A10" s="271" t="s">
        <v>4</v>
      </c>
      <c r="B10" s="277">
        <v>-1E-3</v>
      </c>
      <c r="C10" s="94">
        <v>4.0000000000000001E-3</v>
      </c>
      <c r="D10" s="94">
        <v>-1.4E-2</v>
      </c>
      <c r="E10" s="94">
        <v>-8.9999999999999993E-3</v>
      </c>
      <c r="F10" s="94">
        <v>6.0000000000000001E-3</v>
      </c>
      <c r="G10" s="94">
        <v>1.5948517067711249E-2</v>
      </c>
      <c r="H10" s="278">
        <v>1.0999999999999999E-2</v>
      </c>
    </row>
    <row r="11" spans="1:8" x14ac:dyDescent="0.2">
      <c r="A11" s="271" t="s">
        <v>5</v>
      </c>
      <c r="B11" s="277">
        <v>1E-3</v>
      </c>
      <c r="C11" s="94">
        <v>-1.0999999999999999E-2</v>
      </c>
      <c r="D11" s="94">
        <v>-4.0000000000000001E-3</v>
      </c>
      <c r="E11" s="94">
        <v>4.0000000000000001E-3</v>
      </c>
      <c r="F11" s="94">
        <v>8.8999999999999999E-3</v>
      </c>
      <c r="G11" s="94">
        <v>3.4482758620689655E-2</v>
      </c>
      <c r="H11" s="278">
        <v>3.7999999999999999E-2</v>
      </c>
    </row>
    <row r="12" spans="1:8" x14ac:dyDescent="0.2">
      <c r="A12" s="271" t="s">
        <v>6</v>
      </c>
      <c r="B12" s="277">
        <v>-5.0000000000000001E-3</v>
      </c>
      <c r="C12" s="94">
        <v>0</v>
      </c>
      <c r="D12" s="94">
        <v>-1.2999999999999999E-2</v>
      </c>
      <c r="E12" s="94">
        <v>-2E-3</v>
      </c>
      <c r="F12" s="94">
        <v>9.7000000000000003E-3</v>
      </c>
      <c r="G12" s="94">
        <v>2.0179007323026851E-2</v>
      </c>
      <c r="H12" s="278">
        <v>2.1000000000000001E-2</v>
      </c>
    </row>
    <row r="13" spans="1:8" x14ac:dyDescent="0.2">
      <c r="A13" s="271" t="s">
        <v>17</v>
      </c>
      <c r="B13" s="277">
        <v>7.0000000000000001E-3</v>
      </c>
      <c r="C13" s="94">
        <v>5.0000000000000001E-3</v>
      </c>
      <c r="D13" s="94">
        <v>2E-3</v>
      </c>
      <c r="E13" s="94">
        <v>1.0999999999999999E-2</v>
      </c>
      <c r="F13" s="94">
        <v>2.3900000000000001E-2</v>
      </c>
      <c r="G13" s="94">
        <v>3.4281901927073977E-2</v>
      </c>
      <c r="H13" s="278">
        <v>4.2999999999999997E-2</v>
      </c>
    </row>
    <row r="14" spans="1:8" x14ac:dyDescent="0.2">
      <c r="A14" s="271" t="s">
        <v>18</v>
      </c>
      <c r="B14" s="277">
        <v>0</v>
      </c>
      <c r="C14" s="94">
        <v>-1E-3</v>
      </c>
      <c r="D14" s="94">
        <v>-7.0000000000000001E-3</v>
      </c>
      <c r="E14" s="94">
        <v>4.0000000000000001E-3</v>
      </c>
      <c r="F14" s="94">
        <v>1.9699999999999999E-2</v>
      </c>
      <c r="G14" s="94">
        <v>2.6554773678204642E-2</v>
      </c>
      <c r="H14" s="278">
        <v>2.8000000000000001E-2</v>
      </c>
    </row>
    <row r="15" spans="1:8" x14ac:dyDescent="0.2">
      <c r="A15" s="272" t="s">
        <v>203</v>
      </c>
      <c r="B15" s="279">
        <v>7.0000000000000001E-3</v>
      </c>
      <c r="C15" s="280">
        <v>4.0000000000000001E-3</v>
      </c>
      <c r="D15" s="280">
        <v>-0.03</v>
      </c>
      <c r="E15" s="280">
        <v>1.4E-2</v>
      </c>
      <c r="F15" s="280">
        <v>3.2899999999999999E-2</v>
      </c>
      <c r="G15" s="280">
        <v>4.2911200122024352E-2</v>
      </c>
      <c r="H15" s="281">
        <v>4.8000000000000001E-2</v>
      </c>
    </row>
    <row r="17" spans="1:8" ht="25.5" x14ac:dyDescent="0.2">
      <c r="A17" s="448" t="s">
        <v>234</v>
      </c>
      <c r="B17" s="203" t="s">
        <v>3</v>
      </c>
      <c r="C17" s="204" t="s">
        <v>4</v>
      </c>
      <c r="D17" s="204" t="s">
        <v>5</v>
      </c>
      <c r="E17" s="33" t="s">
        <v>6</v>
      </c>
      <c r="F17" s="161" t="s">
        <v>17</v>
      </c>
      <c r="G17" s="161" t="s">
        <v>18</v>
      </c>
      <c r="H17" s="205" t="s">
        <v>203</v>
      </c>
    </row>
    <row r="18" spans="1:8" ht="21.75" customHeight="1" x14ac:dyDescent="0.2">
      <c r="A18" s="449"/>
      <c r="B18" s="162" t="str">
        <f>IF(H9&gt;0,"J",IF(H9&lt;0,"L","K"))</f>
        <v>J</v>
      </c>
      <c r="C18" s="163" t="str">
        <f>IF(H10&gt;0,"J",IF(H10&lt;0,"L","K"))</f>
        <v>J</v>
      </c>
      <c r="D18" s="163" t="str">
        <f>IF(H11&gt;0,"J",IF(H11&lt;0,"L","K"))</f>
        <v>J</v>
      </c>
      <c r="E18" s="163" t="str">
        <f>IF(H12&gt;0,"J",IF(H12&lt;0,"L","K"))</f>
        <v>J</v>
      </c>
      <c r="F18" s="163" t="str">
        <f>IF(H13&gt;0,"J",IF(H13&lt;0,"L","K"))</f>
        <v>J</v>
      </c>
      <c r="G18" s="163" t="str">
        <f>IF(H14&gt;0,"J",IF(H14&lt;0,"L","K"))</f>
        <v>J</v>
      </c>
      <c r="H18" s="164" t="str">
        <f>IF(H14&gt;0,"J",IF(H14&lt;0,"L","K"))</f>
        <v>J</v>
      </c>
    </row>
    <row r="20" spans="1:8" x14ac:dyDescent="0.2">
      <c r="A20" s="4" t="str">
        <f>"Chart 8: "&amp;B5</f>
        <v>Chart 8: Stock change</v>
      </c>
      <c r="B20" s="1"/>
      <c r="C20" s="1"/>
      <c r="D20" s="1"/>
      <c r="E20" s="1"/>
      <c r="F20" s="1"/>
      <c r="G20" s="1"/>
      <c r="H20" s="1"/>
    </row>
    <row r="41" spans="1:8" ht="13.5" thickBot="1" x14ac:dyDescent="0.25"/>
    <row r="42" spans="1:8" x14ac:dyDescent="0.2">
      <c r="A42" s="450" t="s">
        <v>257</v>
      </c>
      <c r="B42" s="407"/>
      <c r="C42" s="407"/>
      <c r="D42" s="407"/>
      <c r="E42" s="407"/>
      <c r="F42" s="407"/>
      <c r="G42" s="407"/>
      <c r="H42" s="408"/>
    </row>
    <row r="43" spans="1:8" x14ac:dyDescent="0.2">
      <c r="A43" s="409"/>
      <c r="B43" s="410"/>
      <c r="C43" s="410"/>
      <c r="D43" s="410"/>
      <c r="E43" s="410"/>
      <c r="F43" s="410"/>
      <c r="G43" s="410"/>
      <c r="H43" s="411"/>
    </row>
    <row r="44" spans="1:8" x14ac:dyDescent="0.2">
      <c r="A44" s="409"/>
      <c r="B44" s="410"/>
      <c r="C44" s="410"/>
      <c r="D44" s="410"/>
      <c r="E44" s="410"/>
      <c r="F44" s="410"/>
      <c r="G44" s="410"/>
      <c r="H44" s="411"/>
    </row>
    <row r="45" spans="1:8" ht="13.5" thickBot="1" x14ac:dyDescent="0.25">
      <c r="A45" s="465"/>
      <c r="B45" s="466"/>
      <c r="C45" s="466"/>
      <c r="D45" s="466"/>
      <c r="E45" s="466"/>
      <c r="F45" s="466"/>
      <c r="G45" s="466"/>
      <c r="H45" s="467"/>
    </row>
    <row r="47" spans="1:8" ht="14.25" x14ac:dyDescent="0.2">
      <c r="A47" s="9" t="s">
        <v>10</v>
      </c>
      <c r="B47" s="1"/>
      <c r="C47" s="10">
        <v>2015</v>
      </c>
      <c r="D47" s="1"/>
      <c r="E47" s="1"/>
      <c r="F47" s="1"/>
      <c r="G47" s="1"/>
      <c r="H47" s="1"/>
    </row>
    <row r="48" spans="1:8" ht="14.25" x14ac:dyDescent="0.2">
      <c r="A48" s="9" t="s">
        <v>11</v>
      </c>
      <c r="B48" s="1"/>
      <c r="C48" s="10">
        <v>2016</v>
      </c>
      <c r="D48" s="1"/>
      <c r="E48" s="1"/>
      <c r="F48" s="1"/>
      <c r="G48" s="1"/>
      <c r="H48" s="1"/>
    </row>
    <row r="49" spans="1:8" ht="14.25" x14ac:dyDescent="0.2">
      <c r="A49" s="9" t="s">
        <v>12</v>
      </c>
      <c r="B49" s="9"/>
      <c r="C49" s="9" t="s">
        <v>13</v>
      </c>
      <c r="D49" s="1"/>
      <c r="E49" s="1"/>
      <c r="F49" s="1"/>
      <c r="G49" s="1"/>
      <c r="H49" s="1"/>
    </row>
    <row r="51" spans="1:8" ht="14.25" x14ac:dyDescent="0.2">
      <c r="A51" s="9" t="s">
        <v>14</v>
      </c>
      <c r="B51" s="1"/>
      <c r="C51" s="1"/>
      <c r="D51" s="1"/>
      <c r="E51" s="1"/>
      <c r="F51" s="1"/>
      <c r="G51" s="1"/>
      <c r="H51" s="1"/>
    </row>
    <row r="52" spans="1:8" ht="14.25" x14ac:dyDescent="0.2">
      <c r="A52" s="11">
        <v>42908</v>
      </c>
      <c r="B52" s="1"/>
      <c r="C52" s="1"/>
      <c r="D52" s="1"/>
      <c r="E52" s="1"/>
      <c r="F52" s="1"/>
      <c r="G52" s="1"/>
      <c r="H52" s="1"/>
    </row>
  </sheetData>
  <mergeCells count="3">
    <mergeCell ref="A17:A18"/>
    <mergeCell ref="A42:H45"/>
    <mergeCell ref="A3:H4"/>
  </mergeCells>
  <phoneticPr fontId="5" type="noConversion"/>
  <hyperlinks>
    <hyperlink ref="H1" location="'8D'!A1" display="Data &gt;&gt;"/>
    <hyperlink ref="A2" r:id="rId2"/>
    <hyperlink ref="F1" location="Contents!A1" display="&lt;&lt;Contents"/>
  </hyperlinks>
  <pageMargins left="0.75" right="0.75" top="1" bottom="1" header="0.5" footer="0.5"/>
  <pageSetup paperSize="9" orientation="portrait" verticalDpi="0" r:id="rId3"/>
  <headerFooter alignWithMargins="0"/>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showGridLines="0" workbookViewId="0">
      <selection activeCell="A45" sqref="A45"/>
    </sheetView>
  </sheetViews>
  <sheetFormatPr defaultRowHeight="12.75" x14ac:dyDescent="0.2"/>
  <cols>
    <col min="1" max="1" width="12.140625" customWidth="1"/>
    <col min="2" max="2" width="12.28515625" customWidth="1"/>
    <col min="3" max="4" width="9.5703125" customWidth="1"/>
    <col min="5" max="5" width="10.5703125" customWidth="1"/>
    <col min="6" max="6" width="10.42578125" customWidth="1"/>
    <col min="7" max="7" width="10.5703125" customWidth="1"/>
    <col min="8" max="8" width="9.5703125" customWidth="1"/>
  </cols>
  <sheetData>
    <row r="1" spans="1:9" ht="15.75" customHeight="1" x14ac:dyDescent="0.25">
      <c r="A1" s="14" t="s">
        <v>189</v>
      </c>
      <c r="B1" s="1"/>
      <c r="C1" s="1"/>
      <c r="D1" s="1"/>
      <c r="E1" s="1"/>
      <c r="F1" s="69" t="s">
        <v>152</v>
      </c>
      <c r="G1" s="1"/>
      <c r="H1" s="76" t="s">
        <v>98</v>
      </c>
    </row>
    <row r="2" spans="1:9" ht="12.75" customHeight="1" x14ac:dyDescent="0.2">
      <c r="A2" s="109" t="s">
        <v>102</v>
      </c>
    </row>
    <row r="3" spans="1:9" ht="12.75" customHeight="1" x14ac:dyDescent="0.2">
      <c r="A3" s="468" t="s">
        <v>225</v>
      </c>
      <c r="B3" s="435"/>
      <c r="C3" s="435"/>
      <c r="D3" s="435"/>
      <c r="E3" s="435"/>
      <c r="F3" s="435"/>
      <c r="G3" s="435"/>
      <c r="H3" s="435"/>
    </row>
    <row r="4" spans="1:9" x14ac:dyDescent="0.2">
      <c r="A4" s="435"/>
      <c r="B4" s="435"/>
      <c r="C4" s="435"/>
      <c r="D4" s="435"/>
      <c r="E4" s="435"/>
      <c r="F4" s="435"/>
      <c r="G4" s="435"/>
      <c r="H4" s="435"/>
    </row>
    <row r="5" spans="1:9" ht="38.25" x14ac:dyDescent="0.2">
      <c r="A5" s="270" t="s">
        <v>207</v>
      </c>
      <c r="B5" s="242" t="s">
        <v>2</v>
      </c>
      <c r="C5" s="31"/>
      <c r="D5" s="35"/>
      <c r="E5" s="35"/>
      <c r="F5" s="35"/>
      <c r="G5" s="35"/>
      <c r="H5" s="35"/>
    </row>
    <row r="6" spans="1:9" x14ac:dyDescent="0.2">
      <c r="A6" s="241" t="s">
        <v>0</v>
      </c>
      <c r="B6" s="286">
        <v>2009</v>
      </c>
      <c r="C6" s="287">
        <v>2010</v>
      </c>
      <c r="D6" s="287">
        <v>2011</v>
      </c>
      <c r="E6" s="287">
        <v>2012</v>
      </c>
      <c r="F6" s="287">
        <v>2013</v>
      </c>
      <c r="G6" s="287">
        <v>2014</v>
      </c>
      <c r="H6" s="288">
        <v>2015</v>
      </c>
    </row>
    <row r="7" spans="1:9" x14ac:dyDescent="0.2">
      <c r="A7" s="270" t="s">
        <v>3</v>
      </c>
      <c r="B7" s="282">
        <v>0.23430321592649311</v>
      </c>
      <c r="C7" s="170">
        <v>0.25594294770206022</v>
      </c>
      <c r="D7" s="170">
        <v>0.22681215900233825</v>
      </c>
      <c r="E7" s="170">
        <v>0.23479599692070824</v>
      </c>
      <c r="F7" s="170">
        <v>0.2447</v>
      </c>
      <c r="G7" s="170">
        <v>0.23442136498516319</v>
      </c>
      <c r="H7" s="171">
        <v>0.24399999999999999</v>
      </c>
    </row>
    <row r="8" spans="1:9" x14ac:dyDescent="0.2">
      <c r="A8" s="271" t="s">
        <v>4</v>
      </c>
      <c r="B8" s="277">
        <v>0.18221976808393153</v>
      </c>
      <c r="C8" s="134">
        <v>0.19347581552305962</v>
      </c>
      <c r="D8" s="134">
        <v>0.17862126709461346</v>
      </c>
      <c r="E8" s="134">
        <v>0.18867924528301888</v>
      </c>
      <c r="F8" s="134">
        <v>0.19450000000000001</v>
      </c>
      <c r="G8" s="134">
        <v>0.1963646378408152</v>
      </c>
      <c r="H8" s="172">
        <v>0.184</v>
      </c>
    </row>
    <row r="9" spans="1:9" x14ac:dyDescent="0.2">
      <c r="A9" s="271" t="s">
        <v>5</v>
      </c>
      <c r="B9" s="277">
        <v>0.22800000000000001</v>
      </c>
      <c r="C9" s="134">
        <v>0.23631840796019898</v>
      </c>
      <c r="D9" s="134">
        <v>0.20227457351746547</v>
      </c>
      <c r="E9" s="134">
        <v>0.2127831715210356</v>
      </c>
      <c r="F9" s="134">
        <v>0.2253</v>
      </c>
      <c r="G9" s="134">
        <v>0.22248062015503875</v>
      </c>
      <c r="H9" s="172">
        <v>0.22900000000000001</v>
      </c>
    </row>
    <row r="10" spans="1:9" x14ac:dyDescent="0.2">
      <c r="A10" s="271" t="s">
        <v>6</v>
      </c>
      <c r="B10" s="277">
        <v>0.2024927160893493</v>
      </c>
      <c r="C10" s="134">
        <v>0.2151394422310757</v>
      </c>
      <c r="D10" s="134">
        <v>0.19353780547810401</v>
      </c>
      <c r="E10" s="134">
        <v>0.20341767992113047</v>
      </c>
      <c r="F10" s="134">
        <v>0.21160000000000001</v>
      </c>
      <c r="G10" s="134">
        <v>0.20992183761365449</v>
      </c>
      <c r="H10" s="172">
        <v>0.20599999999999999</v>
      </c>
      <c r="I10" s="3"/>
    </row>
    <row r="11" spans="1:9" x14ac:dyDescent="0.2">
      <c r="A11" s="271" t="s">
        <v>17</v>
      </c>
      <c r="B11" s="277">
        <v>0.20998682091082149</v>
      </c>
      <c r="C11" s="134">
        <v>0.2220344939446367</v>
      </c>
      <c r="D11" s="134">
        <v>0.20375684148998352</v>
      </c>
      <c r="E11" s="134">
        <v>0.21156271346750039</v>
      </c>
      <c r="F11" s="134">
        <v>0.22470000000000001</v>
      </c>
      <c r="G11" s="134">
        <v>0.21843600367181878</v>
      </c>
      <c r="H11" s="172">
        <v>0.22900000000000001</v>
      </c>
      <c r="I11" s="3"/>
    </row>
    <row r="12" spans="1:9" x14ac:dyDescent="0.2">
      <c r="A12" s="271" t="s">
        <v>18</v>
      </c>
      <c r="B12" s="277">
        <v>0.19547474162078626</v>
      </c>
      <c r="C12" s="134">
        <v>0.20400256638041653</v>
      </c>
      <c r="D12" s="134">
        <v>0.18774030272059181</v>
      </c>
      <c r="E12" s="134">
        <v>0.19807524483661398</v>
      </c>
      <c r="F12" s="134">
        <v>0.21299999999999999</v>
      </c>
      <c r="G12" s="134">
        <v>0.20645654338713787</v>
      </c>
      <c r="H12" s="172">
        <v>0.20499999999999999</v>
      </c>
      <c r="I12" s="3"/>
    </row>
    <row r="13" spans="1:9" x14ac:dyDescent="0.2">
      <c r="A13" s="272" t="s">
        <v>203</v>
      </c>
      <c r="B13" s="283">
        <v>0.22162387170274295</v>
      </c>
      <c r="C13" s="173">
        <v>0.23314260219731192</v>
      </c>
      <c r="D13" s="173">
        <v>0.21114769880427531</v>
      </c>
      <c r="E13" s="173">
        <v>0.22238480945998734</v>
      </c>
      <c r="F13" s="173">
        <v>0.2399</v>
      </c>
      <c r="G13" s="173">
        <v>0.23521327109169954</v>
      </c>
      <c r="H13" s="174">
        <v>0.23899999999999999</v>
      </c>
      <c r="I13" s="3"/>
    </row>
    <row r="14" spans="1:9" ht="12.75" customHeight="1" x14ac:dyDescent="0.2">
      <c r="A14" s="3"/>
      <c r="E14" s="7"/>
    </row>
    <row r="15" spans="1:9" ht="15" customHeight="1" x14ac:dyDescent="0.2">
      <c r="A15" s="448" t="s">
        <v>234</v>
      </c>
      <c r="B15" s="203" t="s">
        <v>3</v>
      </c>
      <c r="C15" s="204" t="s">
        <v>4</v>
      </c>
      <c r="D15" s="210" t="s">
        <v>5</v>
      </c>
      <c r="E15" s="43" t="s">
        <v>6</v>
      </c>
      <c r="F15" s="43" t="s">
        <v>17</v>
      </c>
      <c r="G15" s="43" t="s">
        <v>18</v>
      </c>
      <c r="H15" s="211" t="s">
        <v>203</v>
      </c>
    </row>
    <row r="16" spans="1:9" ht="21.75" customHeight="1" x14ac:dyDescent="0.2">
      <c r="A16" s="449"/>
      <c r="B16" s="162" t="str">
        <f>IF(H7&gt;G7,"J",IF(H7&lt;G7,"L","K"))</f>
        <v>J</v>
      </c>
      <c r="C16" s="163" t="str">
        <f>IF(H8&gt;G8,"J",IF(H8&lt;G8,"L","K"))</f>
        <v>L</v>
      </c>
      <c r="D16" s="163" t="str">
        <f>IF(H9&gt;G9,"J",IF(H9&lt;G9,"L","K"))</f>
        <v>J</v>
      </c>
      <c r="E16" s="163" t="str">
        <f>IF(H10&gt;G10,"J",IF(H10&lt;G10,"L","K"))</f>
        <v>L</v>
      </c>
      <c r="F16" s="163" t="str">
        <f>IF(H11&gt;G11,"J",IF(H11&lt;G11,"L","K"))</f>
        <v>J</v>
      </c>
      <c r="G16" s="163" t="str">
        <f>IF(H12&gt;G12,"J",IF(H12&lt;G12,"L","K"))</f>
        <v>L</v>
      </c>
      <c r="H16" s="164" t="str">
        <f>IF(H13&gt;G13,"J",IF(H13&lt;G13,"L","K"))</f>
        <v>J</v>
      </c>
    </row>
    <row r="18" spans="1:8" x14ac:dyDescent="0.2">
      <c r="A18" s="4" t="str">
        <f>"Chart 9: "&amp;A1</f>
        <v>Chart 9: Business churn rate</v>
      </c>
      <c r="B18" s="1"/>
      <c r="C18" s="1"/>
      <c r="D18" s="1"/>
      <c r="E18" s="1"/>
      <c r="F18" s="1"/>
      <c r="G18" s="1"/>
      <c r="H18" s="1"/>
    </row>
    <row r="36" spans="1:8" ht="13.5" thickBot="1" x14ac:dyDescent="0.25"/>
    <row r="37" spans="1:8" ht="37.5" customHeight="1" thickBot="1" x14ac:dyDescent="0.25">
      <c r="A37" s="452" t="s">
        <v>258</v>
      </c>
      <c r="B37" s="455"/>
      <c r="C37" s="455"/>
      <c r="D37" s="455"/>
      <c r="E37" s="455"/>
      <c r="F37" s="455"/>
      <c r="G37" s="455"/>
      <c r="H37" s="456"/>
    </row>
    <row r="39" spans="1:8" ht="14.25" x14ac:dyDescent="0.2">
      <c r="A39" s="9" t="s">
        <v>10</v>
      </c>
      <c r="B39" s="1"/>
      <c r="C39" s="10">
        <v>2015</v>
      </c>
      <c r="D39" s="1"/>
      <c r="E39" s="1"/>
      <c r="F39" s="1"/>
      <c r="G39" s="1"/>
      <c r="H39" s="1"/>
    </row>
    <row r="40" spans="1:8" ht="14.25" x14ac:dyDescent="0.2">
      <c r="A40" s="9" t="s">
        <v>11</v>
      </c>
      <c r="B40" s="1"/>
      <c r="C40" s="10">
        <v>2016</v>
      </c>
      <c r="D40" s="1"/>
      <c r="E40" s="1"/>
      <c r="F40" s="1"/>
      <c r="G40" s="1"/>
      <c r="H40" s="1"/>
    </row>
    <row r="41" spans="1:8" ht="14.25" x14ac:dyDescent="0.2">
      <c r="A41" s="9" t="s">
        <v>12</v>
      </c>
      <c r="B41" s="9"/>
      <c r="C41" s="9" t="s">
        <v>13</v>
      </c>
      <c r="D41" s="1"/>
      <c r="E41" s="1"/>
      <c r="F41" s="1"/>
      <c r="G41" s="1"/>
      <c r="H41" s="1"/>
    </row>
    <row r="42" spans="1:8" x14ac:dyDescent="0.2">
      <c r="F42" s="3"/>
    </row>
    <row r="43" spans="1:8" ht="14.25" x14ac:dyDescent="0.2">
      <c r="A43" s="9" t="s">
        <v>14</v>
      </c>
      <c r="B43" s="1"/>
      <c r="C43" s="1"/>
      <c r="D43" s="1"/>
      <c r="E43" s="1"/>
      <c r="F43" s="1"/>
      <c r="G43" s="1"/>
      <c r="H43" s="1"/>
    </row>
    <row r="44" spans="1:8" ht="14.25" x14ac:dyDescent="0.2">
      <c r="A44" s="11">
        <v>42909</v>
      </c>
      <c r="B44" s="1"/>
      <c r="C44" s="1"/>
      <c r="D44" s="1"/>
      <c r="E44" s="1"/>
      <c r="F44" s="1"/>
      <c r="G44" s="1"/>
      <c r="H44" s="1"/>
    </row>
  </sheetData>
  <mergeCells count="3">
    <mergeCell ref="A37:H37"/>
    <mergeCell ref="A15:A16"/>
    <mergeCell ref="A3:H4"/>
  </mergeCells>
  <phoneticPr fontId="5" type="noConversion"/>
  <hyperlinks>
    <hyperlink ref="H1" location="'9D'!A1" display="Data &gt;&gt;"/>
    <hyperlink ref="F1" location="Contents!A1" display="&lt;&lt; Contents"/>
    <hyperlink ref="A2" r:id="rId2"/>
  </hyperlinks>
  <pageMargins left="0.75" right="0.75" top="1" bottom="1" header="0.5" footer="0.5"/>
  <pageSetup paperSize="9" orientation="portrait" verticalDpi="0" r:id="rId3"/>
  <headerFooter alignWithMargins="0"/>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51"/>
  <sheetViews>
    <sheetView showGridLines="0" topLeftCell="A7" workbookViewId="0">
      <selection activeCell="H17" sqref="H17"/>
    </sheetView>
  </sheetViews>
  <sheetFormatPr defaultRowHeight="12.75" x14ac:dyDescent="0.2"/>
  <cols>
    <col min="1" max="1" width="14.85546875" customWidth="1"/>
    <col min="2" max="2" width="12.28515625" bestFit="1" customWidth="1"/>
    <col min="3" max="8" width="10.7109375" customWidth="1"/>
    <col min="9" max="9" width="10.5703125" bestFit="1" customWidth="1"/>
  </cols>
  <sheetData>
    <row r="1" spans="1:8" ht="15.75" customHeight="1" x14ac:dyDescent="0.25">
      <c r="A1" s="14" t="s">
        <v>145</v>
      </c>
      <c r="B1" s="1"/>
      <c r="C1" s="1"/>
      <c r="D1" s="1"/>
      <c r="E1" s="1"/>
      <c r="F1" s="69" t="s">
        <v>152</v>
      </c>
      <c r="G1" s="76" t="s">
        <v>98</v>
      </c>
    </row>
    <row r="2" spans="1:8" x14ac:dyDescent="0.2">
      <c r="A2" s="109" t="s">
        <v>102</v>
      </c>
    </row>
    <row r="3" spans="1:8" x14ac:dyDescent="0.2">
      <c r="A3" s="468" t="s">
        <v>225</v>
      </c>
      <c r="B3" s="435"/>
      <c r="C3" s="435"/>
      <c r="D3" s="435"/>
      <c r="E3" s="435"/>
      <c r="F3" s="435"/>
      <c r="G3" s="435"/>
      <c r="H3" s="435"/>
    </row>
    <row r="4" spans="1:8" x14ac:dyDescent="0.2">
      <c r="A4" s="435"/>
      <c r="B4" s="435"/>
      <c r="C4" s="435"/>
      <c r="D4" s="435"/>
      <c r="E4" s="435"/>
      <c r="F4" s="435"/>
      <c r="G4" s="435"/>
      <c r="H4" s="435"/>
    </row>
    <row r="5" spans="1:8" x14ac:dyDescent="0.2">
      <c r="A5" s="366" t="s">
        <v>139</v>
      </c>
      <c r="B5" s="403" t="s">
        <v>144</v>
      </c>
    </row>
    <row r="7" spans="1:8" ht="25.5" x14ac:dyDescent="0.2">
      <c r="A7" s="270" t="s">
        <v>146</v>
      </c>
      <c r="B7" s="246" t="s">
        <v>2</v>
      </c>
      <c r="C7" s="31"/>
      <c r="D7" s="35"/>
      <c r="E7" s="35"/>
      <c r="F7" s="35"/>
      <c r="G7" s="35"/>
      <c r="H7" s="35"/>
    </row>
    <row r="8" spans="1:8" x14ac:dyDescent="0.2">
      <c r="A8" s="241" t="s">
        <v>0</v>
      </c>
      <c r="B8" s="290">
        <v>2009</v>
      </c>
      <c r="C8" s="33">
        <v>2010</v>
      </c>
      <c r="D8" s="33">
        <v>2011</v>
      </c>
      <c r="E8" s="33">
        <v>2012</v>
      </c>
      <c r="F8" s="33">
        <v>2013</v>
      </c>
      <c r="G8" s="33">
        <v>2014</v>
      </c>
      <c r="H8" s="34">
        <v>2015</v>
      </c>
    </row>
    <row r="9" spans="1:8" x14ac:dyDescent="0.2">
      <c r="A9" s="270" t="s">
        <v>3</v>
      </c>
      <c r="B9" s="365">
        <v>0.47</v>
      </c>
      <c r="C9" s="275">
        <v>0.38200000000000001</v>
      </c>
      <c r="D9" s="275">
        <v>0.436</v>
      </c>
      <c r="E9" s="275">
        <v>0.42899999999999999</v>
      </c>
      <c r="F9" s="275">
        <v>0.41299999999999998</v>
      </c>
      <c r="G9" s="275">
        <v>0.40899999999999997</v>
      </c>
      <c r="H9" s="302">
        <v>0.44</v>
      </c>
    </row>
    <row r="10" spans="1:8" x14ac:dyDescent="0.2">
      <c r="A10" s="271" t="s">
        <v>4</v>
      </c>
      <c r="B10" s="186">
        <v>0.53100000000000003</v>
      </c>
      <c r="C10" s="134">
        <v>0.51</v>
      </c>
      <c r="D10" s="134">
        <v>0.51900000000000002</v>
      </c>
      <c r="E10" s="134">
        <v>0.48200000000000004</v>
      </c>
      <c r="F10" s="134">
        <v>0.46899999999999997</v>
      </c>
      <c r="G10" s="134">
        <v>0.47199999999999998</v>
      </c>
      <c r="H10" s="172">
        <v>0.432</v>
      </c>
    </row>
    <row r="11" spans="1:8" x14ac:dyDescent="0.2">
      <c r="A11" s="271" t="s">
        <v>5</v>
      </c>
      <c r="B11" s="186">
        <v>0.51100000000000001</v>
      </c>
      <c r="C11" s="134">
        <v>0.496</v>
      </c>
      <c r="D11" s="134">
        <v>0.44799999999999995</v>
      </c>
      <c r="E11" s="134">
        <v>0.48299999999999998</v>
      </c>
      <c r="F11" s="134">
        <v>0.44400000000000001</v>
      </c>
      <c r="G11" s="134">
        <v>0.4</v>
      </c>
      <c r="H11" s="172">
        <v>0.43099999999999999</v>
      </c>
    </row>
    <row r="12" spans="1:8" x14ac:dyDescent="0.2">
      <c r="A12" s="271" t="s">
        <v>17</v>
      </c>
      <c r="B12" s="186">
        <v>0.48700000000000004</v>
      </c>
      <c r="C12" s="134">
        <v>0.46799999999999997</v>
      </c>
      <c r="D12" s="134">
        <v>0.47799999999999998</v>
      </c>
      <c r="E12" s="134">
        <v>0.47299999999999998</v>
      </c>
      <c r="F12" s="134">
        <v>0.443</v>
      </c>
      <c r="G12" s="134">
        <v>0.438</v>
      </c>
      <c r="H12" s="172">
        <v>0.434</v>
      </c>
    </row>
    <row r="13" spans="1:8" x14ac:dyDescent="0.2">
      <c r="A13" s="271" t="s">
        <v>18</v>
      </c>
      <c r="B13" s="186">
        <v>0.502</v>
      </c>
      <c r="C13" s="134">
        <v>0.48100000000000004</v>
      </c>
      <c r="D13" s="134">
        <v>0.48899999999999999</v>
      </c>
      <c r="E13" s="134">
        <v>0.48100000000000004</v>
      </c>
      <c r="F13" s="134">
        <v>0.45600000000000002</v>
      </c>
      <c r="G13" s="134">
        <v>0.45</v>
      </c>
      <c r="H13" s="172">
        <v>0.442</v>
      </c>
    </row>
    <row r="14" spans="1:8" x14ac:dyDescent="0.2">
      <c r="A14" s="272" t="s">
        <v>203</v>
      </c>
      <c r="B14" s="187">
        <v>0.46700000000000003</v>
      </c>
      <c r="C14" s="173">
        <v>0.442</v>
      </c>
      <c r="D14" s="173">
        <v>0.44900000000000001</v>
      </c>
      <c r="E14" s="173">
        <v>0.44600000000000001</v>
      </c>
      <c r="F14" s="173">
        <v>0.41399999999999998</v>
      </c>
      <c r="G14" s="173">
        <v>0.41799999999999998</v>
      </c>
      <c r="H14" s="174">
        <v>0.41399999999999998</v>
      </c>
    </row>
    <row r="15" spans="1:8" ht="18" customHeight="1" x14ac:dyDescent="0.2">
      <c r="A15" s="50"/>
      <c r="B15" s="134"/>
      <c r="C15" s="134"/>
      <c r="D15" s="134"/>
      <c r="E15" s="134"/>
      <c r="F15" s="68"/>
      <c r="H15" s="97"/>
    </row>
    <row r="16" spans="1:8" ht="18" customHeight="1" x14ac:dyDescent="0.2">
      <c r="A16" s="448" t="s">
        <v>236</v>
      </c>
      <c r="B16" s="188" t="s">
        <v>3</v>
      </c>
      <c r="C16" s="189" t="s">
        <v>4</v>
      </c>
      <c r="D16" s="189" t="s">
        <v>5</v>
      </c>
      <c r="E16" s="190" t="s">
        <v>17</v>
      </c>
      <c r="F16" s="157" t="s">
        <v>18</v>
      </c>
      <c r="G16" s="191" t="s">
        <v>203</v>
      </c>
      <c r="H16" s="97"/>
    </row>
    <row r="17" spans="1:8" ht="21.75" customHeight="1" x14ac:dyDescent="0.2">
      <c r="A17" s="449"/>
      <c r="B17" s="192" t="str">
        <f>IF(H9&gt;G9,"J",IF(H9&lt;G9,"L","K"))</f>
        <v>J</v>
      </c>
      <c r="C17" s="193" t="str">
        <f>IF(H10&gt;H10,"J",IF(H10&lt;G10,"L","K"))</f>
        <v>L</v>
      </c>
      <c r="D17" s="193" t="str">
        <f>IF(H11&gt;G11,"J",IF(H11&lt;G11,"L","K"))</f>
        <v>J</v>
      </c>
      <c r="E17" s="193" t="str">
        <f>IF(H12&gt;G12,"J",IF(H12&lt;G12,"L","K"))</f>
        <v>L</v>
      </c>
      <c r="F17" s="154" t="str">
        <f>IF(H13&gt;G13,"J",IF(H13&lt;G13,"L","K"))</f>
        <v>L</v>
      </c>
      <c r="G17" s="164" t="str">
        <f>IF(H14&gt;G14,"J",IF(H14&lt;G14,"L","K"))</f>
        <v>L</v>
      </c>
      <c r="H17" s="97"/>
    </row>
    <row r="18" spans="1:8" x14ac:dyDescent="0.2">
      <c r="H18" s="8"/>
    </row>
    <row r="19" spans="1:8" x14ac:dyDescent="0.2">
      <c r="A19" s="4" t="str">
        <f>"Chart 10:  Business Survival "&amp;B5</f>
        <v>Chart 10:  Business Survival 5 Years</v>
      </c>
      <c r="B19" s="1"/>
      <c r="C19" s="1"/>
      <c r="D19" s="1"/>
      <c r="E19" s="1"/>
      <c r="F19" s="1"/>
      <c r="G19" s="1"/>
      <c r="H19" s="98"/>
    </row>
    <row r="39" spans="1:9" ht="13.5" thickBot="1" x14ac:dyDescent="0.25"/>
    <row r="40" spans="1:9" ht="37.5" customHeight="1" thickBot="1" x14ac:dyDescent="0.25">
      <c r="A40" s="452" t="s">
        <v>259</v>
      </c>
      <c r="B40" s="455"/>
      <c r="C40" s="455"/>
      <c r="D40" s="455"/>
      <c r="E40" s="455"/>
      <c r="F40" s="455"/>
      <c r="G40" s="456"/>
    </row>
    <row r="41" spans="1:9" x14ac:dyDescent="0.2">
      <c r="H41" s="99"/>
      <c r="I41" s="7"/>
    </row>
    <row r="42" spans="1:9" ht="14.25" x14ac:dyDescent="0.2">
      <c r="A42" s="9" t="s">
        <v>10</v>
      </c>
      <c r="B42" s="1"/>
      <c r="C42" s="10">
        <v>2015</v>
      </c>
      <c r="D42" s="1"/>
      <c r="E42" s="1"/>
      <c r="F42" s="1"/>
      <c r="G42" s="1"/>
      <c r="H42" s="8"/>
      <c r="I42" s="7"/>
    </row>
    <row r="43" spans="1:9" ht="14.25" x14ac:dyDescent="0.2">
      <c r="A43" s="9" t="s">
        <v>11</v>
      </c>
      <c r="B43" s="1"/>
      <c r="C43" s="10">
        <v>2016</v>
      </c>
      <c r="D43" s="1"/>
      <c r="E43" s="1"/>
      <c r="F43" s="1"/>
      <c r="G43" s="1"/>
    </row>
    <row r="44" spans="1:9" ht="14.25" x14ac:dyDescent="0.2">
      <c r="A44" s="9" t="s">
        <v>12</v>
      </c>
      <c r="B44" s="9"/>
      <c r="C44" s="9" t="s">
        <v>13</v>
      </c>
      <c r="D44" s="1"/>
      <c r="E44" s="1"/>
      <c r="F44" s="1"/>
      <c r="G44" s="1"/>
      <c r="H44" s="7"/>
      <c r="I44" s="7"/>
    </row>
    <row r="45" spans="1:9" x14ac:dyDescent="0.2">
      <c r="H45" s="3"/>
    </row>
    <row r="46" spans="1:9" ht="14.25" x14ac:dyDescent="0.2">
      <c r="A46" s="9" t="s">
        <v>14</v>
      </c>
      <c r="B46" s="1"/>
      <c r="C46" s="1"/>
      <c r="D46" s="1"/>
      <c r="E46" s="1"/>
      <c r="F46" s="1"/>
      <c r="G46" s="1"/>
      <c r="H46" s="3"/>
    </row>
    <row r="47" spans="1:9" ht="14.25" x14ac:dyDescent="0.2">
      <c r="A47" s="11">
        <v>42913</v>
      </c>
      <c r="B47" s="1"/>
      <c r="C47" s="1"/>
      <c r="D47" s="1"/>
      <c r="E47" s="1"/>
      <c r="F47" s="1"/>
      <c r="G47" s="1"/>
      <c r="H47" s="3"/>
    </row>
    <row r="48" spans="1:9" x14ac:dyDescent="0.2">
      <c r="H48" s="3"/>
    </row>
    <row r="49" spans="8:8" x14ac:dyDescent="0.2">
      <c r="H49" s="3"/>
    </row>
    <row r="50" spans="8:8" x14ac:dyDescent="0.2">
      <c r="H50" s="3"/>
    </row>
    <row r="51" spans="8:8" x14ac:dyDescent="0.2">
      <c r="H51" s="3"/>
    </row>
  </sheetData>
  <mergeCells count="3">
    <mergeCell ref="A40:G40"/>
    <mergeCell ref="A16:A17"/>
    <mergeCell ref="A3:H4"/>
  </mergeCells>
  <phoneticPr fontId="5" type="noConversion"/>
  <hyperlinks>
    <hyperlink ref="G1" location="'10D'!A1" display="Data &gt;&gt;"/>
    <hyperlink ref="F1" location="Contents!A1" display="&lt;&lt; Contents"/>
    <hyperlink ref="A2" r:id="rId2"/>
  </hyperlinks>
  <pageMargins left="0.75" right="0.75" top="1" bottom="1" header="0.5" footer="0.5"/>
  <pageSetup paperSize="9" orientation="portrait" verticalDpi="0" r:id="rId3"/>
  <headerFooter alignWithMargins="0"/>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showGridLines="0" topLeftCell="A4" workbookViewId="0">
      <selection activeCell="A42" sqref="A42"/>
    </sheetView>
  </sheetViews>
  <sheetFormatPr defaultRowHeight="12.75" x14ac:dyDescent="0.2"/>
  <cols>
    <col min="1" max="1" width="15.42578125" customWidth="1"/>
    <col min="2" max="2" width="13" customWidth="1"/>
    <col min="3" max="3" width="8.7109375" customWidth="1"/>
    <col min="4" max="4" width="8.5703125" customWidth="1"/>
    <col min="5" max="5" width="10.5703125" customWidth="1"/>
    <col min="6" max="6" width="10.28515625" customWidth="1"/>
    <col min="7" max="7" width="10.85546875" customWidth="1"/>
    <col min="8" max="8" width="8.140625" customWidth="1"/>
    <col min="9" max="9" width="10.5703125" bestFit="1" customWidth="1"/>
  </cols>
  <sheetData>
    <row r="1" spans="1:8" ht="15.75" x14ac:dyDescent="0.25">
      <c r="A1" s="14" t="s">
        <v>135</v>
      </c>
      <c r="B1" s="1"/>
      <c r="C1" s="1"/>
      <c r="D1" s="1"/>
      <c r="E1" s="1"/>
      <c r="F1" s="1"/>
      <c r="G1" s="69" t="s">
        <v>152</v>
      </c>
      <c r="H1" s="76" t="s">
        <v>98</v>
      </c>
    </row>
    <row r="2" spans="1:8" x14ac:dyDescent="0.2">
      <c r="A2" s="67" t="s">
        <v>222</v>
      </c>
    </row>
    <row r="3" spans="1:8" x14ac:dyDescent="0.2">
      <c r="A3" s="13" t="s">
        <v>16</v>
      </c>
    </row>
    <row r="4" spans="1:8" x14ac:dyDescent="0.2">
      <c r="A4" s="13"/>
    </row>
    <row r="5" spans="1:8" ht="25.5" x14ac:dyDescent="0.2">
      <c r="A5" s="284" t="s">
        <v>136</v>
      </c>
      <c r="B5" s="401" t="s">
        <v>133</v>
      </c>
    </row>
    <row r="7" spans="1:8" x14ac:dyDescent="0.2">
      <c r="A7" s="268" t="s">
        <v>211</v>
      </c>
      <c r="B7" s="285" t="s">
        <v>2</v>
      </c>
      <c r="C7" s="31"/>
      <c r="D7" s="35"/>
      <c r="E7" s="35"/>
      <c r="F7" s="35"/>
      <c r="G7" s="35"/>
      <c r="H7" s="35"/>
    </row>
    <row r="8" spans="1:8" x14ac:dyDescent="0.2">
      <c r="A8" s="244" t="s">
        <v>0</v>
      </c>
      <c r="B8" s="286">
        <v>2010</v>
      </c>
      <c r="C8" s="287">
        <v>2011</v>
      </c>
      <c r="D8" s="287">
        <v>2012</v>
      </c>
      <c r="E8" s="287">
        <v>2013</v>
      </c>
      <c r="F8" s="287">
        <v>2014</v>
      </c>
      <c r="G8" s="287">
        <v>2015</v>
      </c>
      <c r="H8" s="288">
        <v>2016</v>
      </c>
    </row>
    <row r="9" spans="1:8" x14ac:dyDescent="0.2">
      <c r="A9" s="270" t="s">
        <v>3</v>
      </c>
      <c r="B9" s="274">
        <v>0.27200000000000002</v>
      </c>
      <c r="C9" s="275">
        <v>0.32500000000000001</v>
      </c>
      <c r="D9" s="275">
        <v>0.32600000000000001</v>
      </c>
      <c r="E9" s="275">
        <v>0.33400000000000002</v>
      </c>
      <c r="F9" s="275">
        <v>0.36099999999999999</v>
      </c>
      <c r="G9" s="275">
        <v>0.36199999999999999</v>
      </c>
      <c r="H9" s="276">
        <v>0.39200000000000002</v>
      </c>
    </row>
    <row r="10" spans="1:8" x14ac:dyDescent="0.2">
      <c r="A10" s="271" t="s">
        <v>4</v>
      </c>
      <c r="B10" s="277">
        <v>0.32</v>
      </c>
      <c r="C10" s="94">
        <v>0.31</v>
      </c>
      <c r="D10" s="94">
        <v>0.36099999999999999</v>
      </c>
      <c r="E10" s="94">
        <v>0.36499999999999999</v>
      </c>
      <c r="F10" s="94">
        <v>0.36799999999999999</v>
      </c>
      <c r="G10" s="94">
        <v>0.33899999999999997</v>
      </c>
      <c r="H10" s="278">
        <v>0.35899999999999999</v>
      </c>
    </row>
    <row r="11" spans="1:8" x14ac:dyDescent="0.2">
      <c r="A11" s="271" t="s">
        <v>5</v>
      </c>
      <c r="B11" s="277">
        <v>0.28100000000000003</v>
      </c>
      <c r="C11" s="94">
        <v>0.27400000000000002</v>
      </c>
      <c r="D11" s="94">
        <v>0.27300000000000002</v>
      </c>
      <c r="E11" s="94">
        <v>0.32300000000000001</v>
      </c>
      <c r="F11" s="94">
        <v>0.34899999999999998</v>
      </c>
      <c r="G11" s="94">
        <v>0.372</v>
      </c>
      <c r="H11" s="278">
        <v>0.35399999999999998</v>
      </c>
    </row>
    <row r="12" spans="1:8" x14ac:dyDescent="0.2">
      <c r="A12" s="271" t="s">
        <v>6</v>
      </c>
      <c r="B12" s="277">
        <v>0.3</v>
      </c>
      <c r="C12" s="94">
        <v>0.307</v>
      </c>
      <c r="D12" s="94">
        <v>0.33400000000000002</v>
      </c>
      <c r="E12" s="94">
        <v>0.34799999999999998</v>
      </c>
      <c r="F12" s="94">
        <v>0.36199999999999999</v>
      </c>
      <c r="G12" s="94">
        <v>0.35199999999999998</v>
      </c>
      <c r="H12" s="278">
        <v>0.36699999999999999</v>
      </c>
    </row>
    <row r="13" spans="1:8" x14ac:dyDescent="0.2">
      <c r="A13" s="271" t="s">
        <v>17</v>
      </c>
      <c r="B13" s="277">
        <v>0.34</v>
      </c>
      <c r="C13" s="94">
        <v>0.36099999999999999</v>
      </c>
      <c r="D13" s="94">
        <v>0.36799999999999999</v>
      </c>
      <c r="E13" s="94">
        <v>0.38200000000000001</v>
      </c>
      <c r="F13" s="94">
        <v>0.39100000000000001</v>
      </c>
      <c r="G13" s="94">
        <v>0.39799999999999996</v>
      </c>
      <c r="H13" s="278">
        <v>0.41399999999999998</v>
      </c>
    </row>
    <row r="14" spans="1:8" x14ac:dyDescent="0.2">
      <c r="A14" s="271" t="s">
        <v>18</v>
      </c>
      <c r="B14" s="277">
        <v>0.316</v>
      </c>
      <c r="C14" s="94">
        <v>0.32899999999999996</v>
      </c>
      <c r="D14" s="94">
        <v>0.34</v>
      </c>
      <c r="E14" s="94">
        <v>0.34100000000000003</v>
      </c>
      <c r="F14" s="94">
        <v>0.36599999999999999</v>
      </c>
      <c r="G14" s="94">
        <v>0.373</v>
      </c>
      <c r="H14" s="278">
        <v>0.379</v>
      </c>
    </row>
    <row r="15" spans="1:8" x14ac:dyDescent="0.2">
      <c r="A15" s="272" t="s">
        <v>109</v>
      </c>
      <c r="B15" s="279">
        <v>0.312</v>
      </c>
      <c r="C15" s="280">
        <v>0.32800000000000001</v>
      </c>
      <c r="D15" s="280">
        <v>0.34200000000000003</v>
      </c>
      <c r="E15" s="280">
        <v>0.35099999999999998</v>
      </c>
      <c r="F15" s="280">
        <v>0.36</v>
      </c>
      <c r="G15" s="280">
        <v>0.371</v>
      </c>
      <c r="H15" s="281">
        <v>0.38200000000000001</v>
      </c>
    </row>
    <row r="17" spans="1:8" ht="15.75" customHeight="1" x14ac:dyDescent="0.2">
      <c r="A17" s="448" t="s">
        <v>236</v>
      </c>
      <c r="B17" s="203" t="s">
        <v>3</v>
      </c>
      <c r="C17" s="204" t="s">
        <v>4</v>
      </c>
      <c r="D17" s="204" t="s">
        <v>5</v>
      </c>
      <c r="E17" s="33" t="s">
        <v>6</v>
      </c>
      <c r="F17" s="33" t="s">
        <v>17</v>
      </c>
      <c r="G17" s="33" t="s">
        <v>18</v>
      </c>
      <c r="H17" s="205" t="s">
        <v>203</v>
      </c>
    </row>
    <row r="18" spans="1:8" ht="21.75" customHeight="1" x14ac:dyDescent="0.2">
      <c r="A18" s="449"/>
      <c r="B18" s="162" t="str">
        <f>IF(H9&gt;G9,"J",IF(H9&lt;G9,"L","K"))</f>
        <v>J</v>
      </c>
      <c r="C18" s="163" t="str">
        <f>IF(H10&gt;G10,"J",IF(H10&lt;G10,"L","K"))</f>
        <v>J</v>
      </c>
      <c r="D18" s="163" t="str">
        <f>IF(H11&gt;G11,"J",IF(H11&lt;G11,"L","K"))</f>
        <v>L</v>
      </c>
      <c r="E18" s="163" t="str">
        <f>IF(H12&gt;G12,"J",IF(H12&lt;G12,"L","K"))</f>
        <v>J</v>
      </c>
      <c r="F18" s="163" t="str">
        <f>IF(H13&gt;G13,"J",IF(H13&lt;G13,"L","K"))</f>
        <v>J</v>
      </c>
      <c r="G18" s="163" t="str">
        <f>IF(H14&gt;G14,"J",IF(H14&lt;G14,"L","K"))</f>
        <v>J</v>
      </c>
      <c r="H18" s="164" t="str">
        <f>IF(H15&gt;G15,"J",IF(H15&lt;G15,"J","K"))</f>
        <v>J</v>
      </c>
    </row>
    <row r="20" spans="1:8" x14ac:dyDescent="0.2">
      <c r="A20" s="4" t="str">
        <f>"Chart 11: % of those aged 16-64 with "&amp;B5</f>
        <v>Chart 11: % of those aged 16-64 with NVQ Level 4+</v>
      </c>
      <c r="B20" s="1"/>
      <c r="C20" s="1"/>
      <c r="D20" s="1"/>
      <c r="E20" s="1"/>
      <c r="F20" s="1"/>
      <c r="G20" s="1"/>
      <c r="H20" s="1"/>
    </row>
    <row r="39" spans="1:8" ht="10.5" customHeight="1" thickBot="1" x14ac:dyDescent="0.25"/>
    <row r="40" spans="1:8" ht="15" customHeight="1" x14ac:dyDescent="0.2">
      <c r="A40" s="469" t="s">
        <v>360</v>
      </c>
      <c r="B40" s="407"/>
      <c r="C40" s="407"/>
      <c r="D40" s="407"/>
      <c r="E40" s="407"/>
      <c r="F40" s="407"/>
      <c r="G40" s="407"/>
      <c r="H40" s="408"/>
    </row>
    <row r="41" spans="1:8" ht="16.5" customHeight="1" thickBot="1" x14ac:dyDescent="0.25">
      <c r="A41" s="412"/>
      <c r="B41" s="413"/>
      <c r="C41" s="413"/>
      <c r="D41" s="413"/>
      <c r="E41" s="413"/>
      <c r="F41" s="413"/>
      <c r="G41" s="413"/>
      <c r="H41" s="414"/>
    </row>
    <row r="42" spans="1:8" ht="14.25" x14ac:dyDescent="0.2">
      <c r="A42" s="16"/>
      <c r="B42" s="16"/>
      <c r="C42" s="16"/>
      <c r="D42" s="16"/>
      <c r="E42" s="16"/>
      <c r="F42" s="16"/>
    </row>
    <row r="43" spans="1:8" ht="14.25" x14ac:dyDescent="0.2">
      <c r="A43" s="9" t="s">
        <v>10</v>
      </c>
      <c r="B43" s="1"/>
      <c r="C43" s="10">
        <v>2016</v>
      </c>
      <c r="D43" s="1"/>
      <c r="E43" s="1"/>
      <c r="F43" s="1"/>
      <c r="G43" s="1"/>
      <c r="H43" s="1"/>
    </row>
    <row r="44" spans="1:8" ht="14.25" x14ac:dyDescent="0.2">
      <c r="A44" s="9" t="s">
        <v>11</v>
      </c>
      <c r="B44" s="1"/>
      <c r="C44" s="10">
        <v>2017</v>
      </c>
      <c r="D44" s="1"/>
      <c r="E44" s="1"/>
      <c r="F44" s="1"/>
      <c r="G44" s="1"/>
      <c r="H44" s="1"/>
    </row>
    <row r="45" spans="1:8" ht="14.25" x14ac:dyDescent="0.2">
      <c r="A45" s="9" t="s">
        <v>12</v>
      </c>
      <c r="B45" s="9"/>
      <c r="C45" s="9" t="s">
        <v>13</v>
      </c>
      <c r="D45" s="1"/>
      <c r="E45" s="1"/>
      <c r="F45" s="1"/>
      <c r="G45" s="1"/>
      <c r="H45" s="1"/>
    </row>
    <row r="47" spans="1:8" ht="14.25" x14ac:dyDescent="0.2">
      <c r="A47" s="9" t="s">
        <v>14</v>
      </c>
      <c r="B47" s="1"/>
      <c r="C47" s="1"/>
      <c r="D47" s="1"/>
      <c r="E47" s="1"/>
      <c r="F47" s="1"/>
      <c r="G47" s="1"/>
      <c r="H47" s="1"/>
    </row>
    <row r="48" spans="1:8" ht="14.25" x14ac:dyDescent="0.2">
      <c r="A48" s="11">
        <v>42913</v>
      </c>
      <c r="B48" s="1"/>
      <c r="C48" s="1"/>
      <c r="D48" s="1"/>
      <c r="E48" s="1"/>
      <c r="F48" s="78"/>
      <c r="G48" s="1"/>
      <c r="H48" s="1"/>
    </row>
  </sheetData>
  <mergeCells count="2">
    <mergeCell ref="A40:H41"/>
    <mergeCell ref="A17:A18"/>
  </mergeCells>
  <phoneticPr fontId="5" type="noConversion"/>
  <hyperlinks>
    <hyperlink ref="H1" location="'11D'!A1" display="Data &gt;&gt;"/>
    <hyperlink ref="G1" location="Contents!A1" display="&lt;&lt; Contents"/>
  </hyperlinks>
  <pageMargins left="0.75" right="0.75" top="1" bottom="1" header="0.5" footer="0.5"/>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8"/>
  <sheetViews>
    <sheetView showGridLines="0" workbookViewId="0">
      <selection activeCell="A37" sqref="A37"/>
    </sheetView>
  </sheetViews>
  <sheetFormatPr defaultRowHeight="12.75" x14ac:dyDescent="0.2"/>
  <cols>
    <col min="1" max="1" width="12.7109375" customWidth="1"/>
    <col min="2" max="2" width="11.140625" customWidth="1"/>
    <col min="3" max="12" width="7.7109375" customWidth="1"/>
  </cols>
  <sheetData>
    <row r="1" spans="1:12" x14ac:dyDescent="0.2">
      <c r="A1" s="224" t="s">
        <v>229</v>
      </c>
      <c r="B1" s="1"/>
      <c r="C1" s="1"/>
      <c r="D1" s="1"/>
      <c r="E1" s="1"/>
      <c r="F1" s="1"/>
      <c r="G1" s="69" t="s">
        <v>152</v>
      </c>
      <c r="H1" s="76" t="s">
        <v>98</v>
      </c>
    </row>
    <row r="2" spans="1:12" x14ac:dyDescent="0.2">
      <c r="A2" s="109" t="s">
        <v>137</v>
      </c>
    </row>
    <row r="3" spans="1:12" x14ac:dyDescent="0.2">
      <c r="A3" s="67"/>
      <c r="I3" s="7"/>
      <c r="J3" s="7"/>
    </row>
    <row r="4" spans="1:12" x14ac:dyDescent="0.2">
      <c r="A4" s="268" t="s">
        <v>138</v>
      </c>
      <c r="B4" s="285" t="s">
        <v>2</v>
      </c>
      <c r="C4" s="31"/>
      <c r="D4" s="35"/>
      <c r="E4" s="35"/>
      <c r="F4" s="35"/>
      <c r="G4" s="35"/>
      <c r="H4" s="35"/>
      <c r="I4" s="31"/>
      <c r="J4" s="35"/>
      <c r="K4" s="35"/>
      <c r="L4" s="289"/>
    </row>
    <row r="5" spans="1:12" x14ac:dyDescent="0.2">
      <c r="A5" s="242" t="s">
        <v>0</v>
      </c>
      <c r="B5" s="290" t="s">
        <v>193</v>
      </c>
      <c r="C5" s="33" t="s">
        <v>194</v>
      </c>
      <c r="D5" s="33" t="s">
        <v>195</v>
      </c>
      <c r="E5" s="33" t="s">
        <v>196</v>
      </c>
      <c r="F5" s="33" t="s">
        <v>197</v>
      </c>
      <c r="G5" s="33" t="s">
        <v>198</v>
      </c>
      <c r="H5" s="33" t="s">
        <v>199</v>
      </c>
      <c r="I5" s="33" t="s">
        <v>228</v>
      </c>
      <c r="J5" s="33" t="s">
        <v>231</v>
      </c>
      <c r="K5" s="33" t="s">
        <v>235</v>
      </c>
      <c r="L5" s="34" t="s">
        <v>237</v>
      </c>
    </row>
    <row r="6" spans="1:12" x14ac:dyDescent="0.2">
      <c r="A6" s="270" t="s">
        <v>3</v>
      </c>
      <c r="B6" s="274">
        <v>0.436</v>
      </c>
      <c r="C6" s="275">
        <v>0.48199999999999998</v>
      </c>
      <c r="D6" s="275">
        <v>0.48899999999999999</v>
      </c>
      <c r="E6" s="275">
        <v>0.51500000000000001</v>
      </c>
      <c r="F6" s="275">
        <v>0.56499999999999995</v>
      </c>
      <c r="G6" s="275">
        <v>0.57399999999999995</v>
      </c>
      <c r="H6" s="275">
        <v>0.60699999999999998</v>
      </c>
      <c r="I6" s="275">
        <v>0.63</v>
      </c>
      <c r="J6" s="275">
        <v>0.61099999999999999</v>
      </c>
      <c r="K6" s="275">
        <v>0.59299999999999997</v>
      </c>
      <c r="L6" s="276">
        <v>0.61599999999999999</v>
      </c>
    </row>
    <row r="7" spans="1:12" x14ac:dyDescent="0.2">
      <c r="A7" s="271" t="s">
        <v>4</v>
      </c>
      <c r="B7" s="277">
        <v>0.5</v>
      </c>
      <c r="C7" s="94">
        <v>0.499</v>
      </c>
      <c r="D7" s="94">
        <v>0.53300000000000003</v>
      </c>
      <c r="E7" s="94">
        <v>0.54600000000000004</v>
      </c>
      <c r="F7" s="94">
        <v>0.59399999999999997</v>
      </c>
      <c r="G7" s="94">
        <v>0.59499999999999997</v>
      </c>
      <c r="H7" s="94">
        <v>0.54100000000000004</v>
      </c>
      <c r="I7" s="94">
        <v>0.58899999999999997</v>
      </c>
      <c r="J7" s="94">
        <v>0.58699999999999997</v>
      </c>
      <c r="K7" s="94">
        <v>0.57700000000000007</v>
      </c>
      <c r="L7" s="278">
        <v>0.58099999999999996</v>
      </c>
    </row>
    <row r="8" spans="1:12" x14ac:dyDescent="0.2">
      <c r="A8" s="271" t="s">
        <v>5</v>
      </c>
      <c r="B8" s="277">
        <v>0.52</v>
      </c>
      <c r="C8" s="94">
        <v>0.54500000000000004</v>
      </c>
      <c r="D8" s="94">
        <v>0.56499999999999995</v>
      </c>
      <c r="E8" s="94">
        <v>0.56499999999999995</v>
      </c>
      <c r="F8" s="94">
        <v>0.55300000000000005</v>
      </c>
      <c r="G8" s="94">
        <v>0.57199999999999995</v>
      </c>
      <c r="H8" s="94">
        <v>0.58799999999999997</v>
      </c>
      <c r="I8" s="94">
        <v>0.623</v>
      </c>
      <c r="J8" s="94">
        <v>0.56799999999999995</v>
      </c>
      <c r="K8" s="94">
        <v>0.624</v>
      </c>
      <c r="L8" s="278">
        <v>0.625</v>
      </c>
    </row>
    <row r="9" spans="1:12" x14ac:dyDescent="0.2">
      <c r="A9" s="271" t="s">
        <v>17</v>
      </c>
      <c r="B9" s="277">
        <v>0.47899999999999998</v>
      </c>
      <c r="C9" s="94">
        <v>0.49399999999999999</v>
      </c>
      <c r="D9" s="94">
        <v>0.51700000000000002</v>
      </c>
      <c r="E9" s="94">
        <v>0.53700000000000003</v>
      </c>
      <c r="F9" s="94">
        <v>0.57499999999999996</v>
      </c>
      <c r="G9" s="94">
        <v>0.59599999999999997</v>
      </c>
      <c r="H9" s="94">
        <v>0.60199999999999998</v>
      </c>
      <c r="I9" s="94">
        <v>0.624</v>
      </c>
      <c r="J9" s="94">
        <v>0.59</v>
      </c>
      <c r="K9" s="94">
        <v>0.59</v>
      </c>
      <c r="L9" s="278">
        <v>0.60299999999999998</v>
      </c>
    </row>
    <row r="10" spans="1:12" x14ac:dyDescent="0.2">
      <c r="A10" s="271" t="s">
        <v>18</v>
      </c>
      <c r="B10" s="277">
        <v>0.46200000000000002</v>
      </c>
      <c r="C10" s="94">
        <v>0.47199999999999998</v>
      </c>
      <c r="D10" s="94">
        <v>0.49299999999999999</v>
      </c>
      <c r="E10" s="94">
        <v>0.51800000000000002</v>
      </c>
      <c r="F10" s="94">
        <v>0.55400000000000005</v>
      </c>
      <c r="G10" s="94">
        <v>0.57899999999999996</v>
      </c>
      <c r="H10" s="94">
        <v>0.57499999999999996</v>
      </c>
      <c r="I10" s="94">
        <v>0.59499999999999997</v>
      </c>
      <c r="J10" s="94">
        <v>0.56699999999999995</v>
      </c>
      <c r="K10" s="94">
        <v>0.57100000000000006</v>
      </c>
      <c r="L10" s="278">
        <v>0.58399999999999996</v>
      </c>
    </row>
    <row r="11" spans="1:12" x14ac:dyDescent="0.2">
      <c r="A11" s="272" t="s">
        <v>7</v>
      </c>
      <c r="B11" s="279">
        <v>0.45600000000000002</v>
      </c>
      <c r="C11" s="280">
        <v>0.46300000000000002</v>
      </c>
      <c r="D11" s="280">
        <v>0.47599999999999998</v>
      </c>
      <c r="E11" s="280">
        <v>0.498</v>
      </c>
      <c r="F11" s="280">
        <v>0.53500000000000003</v>
      </c>
      <c r="G11" s="280">
        <v>0.59</v>
      </c>
      <c r="H11" s="280">
        <v>0.59399999999999997</v>
      </c>
      <c r="I11" s="280">
        <v>0.59199999999999997</v>
      </c>
      <c r="J11" s="280">
        <v>0.53400000000000003</v>
      </c>
      <c r="K11" s="280">
        <v>0.52800000000000002</v>
      </c>
      <c r="L11" s="281">
        <v>0.53500000000000003</v>
      </c>
    </row>
    <row r="13" spans="1:12" ht="27" customHeight="1" x14ac:dyDescent="0.2">
      <c r="A13" s="448" t="s">
        <v>238</v>
      </c>
      <c r="B13" s="226" t="s">
        <v>3</v>
      </c>
      <c r="C13" s="227" t="s">
        <v>4</v>
      </c>
      <c r="D13" s="227" t="s">
        <v>5</v>
      </c>
      <c r="E13" s="228" t="s">
        <v>17</v>
      </c>
      <c r="F13" s="228" t="s">
        <v>18</v>
      </c>
      <c r="G13" s="229" t="s">
        <v>7</v>
      </c>
      <c r="I13" s="135"/>
    </row>
    <row r="14" spans="1:12" ht="21.75" customHeight="1" x14ac:dyDescent="0.2">
      <c r="A14" s="449"/>
      <c r="B14" s="178" t="str">
        <f>IF(L6&gt;K6,"J",IF(L6&lt;K6,"L","K"))</f>
        <v>J</v>
      </c>
      <c r="C14" s="179" t="str">
        <f>IF(L7&gt;K7,"J",IF(L7&lt;K7,"L","K"))</f>
        <v>J</v>
      </c>
      <c r="D14" s="179" t="str">
        <f>IF(L8&gt;K8,"J",IF(L8&lt;K8,"L","K"))</f>
        <v>J</v>
      </c>
      <c r="E14" s="179" t="str">
        <f>IF(L9&gt;K9,"J",IF(L9&lt;K9,"L","K"))</f>
        <v>J</v>
      </c>
      <c r="F14" s="179" t="str">
        <f>IF(L10&gt;K10,"J",IF(L10&lt;K10,"L","K"))</f>
        <v>J</v>
      </c>
      <c r="G14" s="180" t="str">
        <f>IF(L11&gt;K11,"J",IF(L11&lt;K11,"L","K"))</f>
        <v>J</v>
      </c>
    </row>
    <row r="16" spans="1:12" x14ac:dyDescent="0.2">
      <c r="A16" s="4" t="str">
        <f>"Chart 12:  "&amp;A1</f>
        <v>Chart 12:  GCSE results (% gaining 5+ A*-C GCSE (incl. equiv) incl. Maths &amp; English)</v>
      </c>
      <c r="B16" s="4"/>
      <c r="C16" s="4"/>
      <c r="D16" s="4"/>
      <c r="E16" s="4"/>
      <c r="F16" s="4"/>
      <c r="G16" s="4"/>
      <c r="H16" s="1"/>
      <c r="I16" s="352"/>
    </row>
    <row r="17" spans="9:9" x14ac:dyDescent="0.2">
      <c r="I17" s="3"/>
    </row>
    <row r="35" spans="1:10" ht="13.5" thickBot="1" x14ac:dyDescent="0.25">
      <c r="A35" s="7"/>
      <c r="B35" s="7"/>
      <c r="C35" s="7"/>
      <c r="D35" s="7"/>
      <c r="E35" s="7"/>
      <c r="F35" s="7"/>
      <c r="G35" s="7"/>
      <c r="H35" s="7"/>
    </row>
    <row r="36" spans="1:10" ht="45" customHeight="1" thickBot="1" x14ac:dyDescent="0.25">
      <c r="A36" s="452" t="s">
        <v>356</v>
      </c>
      <c r="B36" s="470"/>
      <c r="C36" s="470"/>
      <c r="D36" s="470"/>
      <c r="E36" s="470"/>
      <c r="F36" s="470"/>
      <c r="G36" s="470"/>
      <c r="H36" s="471"/>
      <c r="I36" s="222"/>
      <c r="J36" s="7"/>
    </row>
    <row r="37" spans="1:10" ht="12.75" customHeight="1" thickBot="1" x14ac:dyDescent="0.25">
      <c r="A37" s="148"/>
      <c r="B37" s="148"/>
      <c r="C37" s="148"/>
      <c r="D37" s="148"/>
      <c r="E37" s="148"/>
      <c r="F37" s="148"/>
      <c r="G37" s="148"/>
      <c r="H37" s="7"/>
      <c r="I37" s="7"/>
    </row>
    <row r="38" spans="1:10" ht="13.5" x14ac:dyDescent="0.2">
      <c r="A38" s="472" t="s">
        <v>230</v>
      </c>
      <c r="B38" s="473"/>
      <c r="C38" s="473"/>
      <c r="D38" s="473"/>
      <c r="E38" s="473"/>
      <c r="F38" s="473"/>
      <c r="G38" s="473"/>
      <c r="H38" s="474"/>
      <c r="I38" s="223"/>
    </row>
    <row r="39" spans="1:10" ht="16.5" customHeight="1" x14ac:dyDescent="0.2">
      <c r="A39" s="475"/>
      <c r="B39" s="476"/>
      <c r="C39" s="476"/>
      <c r="D39" s="476"/>
      <c r="E39" s="476"/>
      <c r="F39" s="476"/>
      <c r="G39" s="476"/>
      <c r="H39" s="477"/>
      <c r="I39" s="223"/>
    </row>
    <row r="40" spans="1:10" ht="32.25" customHeight="1" thickBot="1" x14ac:dyDescent="0.25">
      <c r="A40" s="465"/>
      <c r="B40" s="466"/>
      <c r="C40" s="466"/>
      <c r="D40" s="466"/>
      <c r="E40" s="466"/>
      <c r="F40" s="466"/>
      <c r="G40" s="466"/>
      <c r="H40" s="467"/>
      <c r="I40" s="223"/>
    </row>
    <row r="41" spans="1:10" x14ac:dyDescent="0.2">
      <c r="A41" s="7"/>
      <c r="B41" s="7"/>
      <c r="C41" s="7"/>
      <c r="D41" s="7"/>
      <c r="E41" s="7"/>
      <c r="F41" s="7"/>
      <c r="G41" s="7"/>
      <c r="H41" s="8"/>
      <c r="I41" s="7"/>
    </row>
    <row r="42" spans="1:10" ht="12.75" customHeight="1" x14ac:dyDescent="0.2">
      <c r="A42" s="9" t="s">
        <v>10</v>
      </c>
      <c r="B42" s="1"/>
      <c r="C42" s="10" t="s">
        <v>237</v>
      </c>
      <c r="D42" s="1"/>
      <c r="E42" s="1"/>
      <c r="F42" s="1"/>
      <c r="G42" s="1"/>
      <c r="H42" s="1"/>
      <c r="I42" s="3"/>
    </row>
    <row r="43" spans="1:10" ht="14.25" x14ac:dyDescent="0.2">
      <c r="A43" s="9" t="s">
        <v>11</v>
      </c>
      <c r="B43" s="1"/>
      <c r="C43" s="10" t="s">
        <v>260</v>
      </c>
      <c r="D43" s="1"/>
      <c r="E43" s="1"/>
      <c r="F43" s="1"/>
      <c r="G43" s="1"/>
      <c r="H43" s="1"/>
      <c r="I43" s="3"/>
    </row>
    <row r="44" spans="1:10" ht="14.25" x14ac:dyDescent="0.2">
      <c r="A44" s="9" t="s">
        <v>12</v>
      </c>
      <c r="B44" s="9"/>
      <c r="C44" s="9" t="s">
        <v>13</v>
      </c>
      <c r="D44" s="1"/>
      <c r="E44" s="1"/>
      <c r="F44" s="1"/>
      <c r="G44" s="1"/>
      <c r="H44" s="1"/>
      <c r="I44" s="3"/>
    </row>
    <row r="45" spans="1:10" x14ac:dyDescent="0.2">
      <c r="I45" s="3"/>
    </row>
    <row r="46" spans="1:10" ht="14.25" x14ac:dyDescent="0.2">
      <c r="A46" s="9" t="s">
        <v>14</v>
      </c>
      <c r="B46" s="1"/>
      <c r="C46" s="1"/>
      <c r="D46" s="1"/>
      <c r="E46" s="1"/>
      <c r="F46" s="1"/>
      <c r="G46" s="1"/>
      <c r="H46" s="1"/>
      <c r="I46" s="3"/>
    </row>
    <row r="47" spans="1:10" ht="14.25" x14ac:dyDescent="0.2">
      <c r="A47" s="11">
        <v>42913</v>
      </c>
      <c r="B47" s="1"/>
      <c r="C47" s="1"/>
      <c r="D47" s="1"/>
      <c r="E47" s="1"/>
      <c r="F47" s="1"/>
      <c r="G47" s="1"/>
      <c r="H47" s="1"/>
      <c r="I47" s="3"/>
    </row>
    <row r="48" spans="1:10" x14ac:dyDescent="0.2">
      <c r="I48" s="3"/>
    </row>
  </sheetData>
  <mergeCells count="3">
    <mergeCell ref="A13:A14"/>
    <mergeCell ref="A36:H36"/>
    <mergeCell ref="A38:H40"/>
  </mergeCells>
  <phoneticPr fontId="5" type="noConversion"/>
  <hyperlinks>
    <hyperlink ref="H1" location="'12D'!A1" display="Data &gt;&gt;"/>
    <hyperlink ref="G1" location="Contents!A1" display="&lt;&lt; Contents"/>
    <hyperlink ref="A2" r:id="rId2"/>
  </hyperlinks>
  <pageMargins left="0.75" right="0.75" top="1" bottom="1" header="0.5" footer="0.5"/>
  <pageSetup paperSize="9" orientation="portrait" verticalDpi="0" r:id="rId3"/>
  <headerFooter alignWithMargins="0"/>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49"/>
  <sheetViews>
    <sheetView showGridLines="0" workbookViewId="0">
      <selection activeCell="A3" sqref="A3:H4"/>
    </sheetView>
  </sheetViews>
  <sheetFormatPr defaultRowHeight="12.75" x14ac:dyDescent="0.2"/>
  <cols>
    <col min="1" max="1" width="15" customWidth="1"/>
    <col min="2" max="14" width="7.7109375" customWidth="1"/>
  </cols>
  <sheetData>
    <row r="1" spans="1:14" ht="15.75" customHeight="1" x14ac:dyDescent="0.25">
      <c r="A1" s="14" t="s">
        <v>48</v>
      </c>
      <c r="B1" s="1"/>
      <c r="C1" s="1"/>
      <c r="D1" s="1"/>
      <c r="E1" s="1"/>
      <c r="F1" s="1"/>
      <c r="G1" s="69" t="s">
        <v>152</v>
      </c>
      <c r="H1" s="1"/>
      <c r="I1" s="1"/>
      <c r="J1" s="76" t="s">
        <v>98</v>
      </c>
    </row>
    <row r="2" spans="1:14" x14ac:dyDescent="0.2">
      <c r="A2" s="67" t="s">
        <v>15</v>
      </c>
    </row>
    <row r="3" spans="1:14" x14ac:dyDescent="0.2">
      <c r="A3" s="478" t="s">
        <v>357</v>
      </c>
      <c r="B3" s="478"/>
      <c r="C3" s="478"/>
      <c r="D3" s="478"/>
      <c r="E3" s="478"/>
      <c r="F3" s="478"/>
      <c r="G3" s="478"/>
      <c r="H3" s="478"/>
    </row>
    <row r="4" spans="1:14" ht="22.5" customHeight="1" x14ac:dyDescent="0.2">
      <c r="A4" s="478"/>
      <c r="B4" s="478"/>
      <c r="C4" s="478"/>
      <c r="D4" s="478"/>
      <c r="E4" s="478"/>
      <c r="F4" s="478"/>
      <c r="G4" s="478"/>
      <c r="H4" s="478"/>
    </row>
    <row r="6" spans="1:14" ht="25.5" x14ac:dyDescent="0.2">
      <c r="A6" s="270" t="s">
        <v>45</v>
      </c>
      <c r="B6" s="241" t="s">
        <v>2</v>
      </c>
      <c r="C6" s="41"/>
      <c r="D6" s="42"/>
      <c r="E6" s="42"/>
      <c r="F6" s="42"/>
      <c r="G6" s="42"/>
      <c r="H6" s="42"/>
      <c r="I6" s="42"/>
      <c r="J6" s="42"/>
      <c r="K6" s="42"/>
      <c r="L6" s="42"/>
      <c r="M6" s="42"/>
      <c r="N6" s="42"/>
    </row>
    <row r="7" spans="1:14" x14ac:dyDescent="0.2">
      <c r="A7" s="241" t="s">
        <v>0</v>
      </c>
      <c r="B7" s="270">
        <v>2004</v>
      </c>
      <c r="C7" s="300">
        <v>2005</v>
      </c>
      <c r="D7" s="300">
        <v>2006</v>
      </c>
      <c r="E7" s="300">
        <v>2007</v>
      </c>
      <c r="F7" s="300">
        <v>2008</v>
      </c>
      <c r="G7" s="300">
        <v>2009</v>
      </c>
      <c r="H7" s="300">
        <v>2010</v>
      </c>
      <c r="I7" s="300">
        <v>2011</v>
      </c>
      <c r="J7" s="300">
        <v>2012</v>
      </c>
      <c r="K7" s="300">
        <v>2013</v>
      </c>
      <c r="L7" s="300">
        <v>2014</v>
      </c>
      <c r="M7" s="300">
        <v>2015</v>
      </c>
      <c r="N7" s="301">
        <v>2016</v>
      </c>
    </row>
    <row r="8" spans="1:14" x14ac:dyDescent="0.2">
      <c r="A8" s="270" t="s">
        <v>3</v>
      </c>
      <c r="B8" s="292">
        <v>3.5999999999999997E-2</v>
      </c>
      <c r="C8" s="293">
        <v>3.5000000000000003E-2</v>
      </c>
      <c r="D8" s="293">
        <v>3.7999999999999999E-2</v>
      </c>
      <c r="E8" s="293">
        <v>2.7E-2</v>
      </c>
      <c r="F8" s="293">
        <v>5.1999999999999998E-2</v>
      </c>
      <c r="G8" s="293">
        <v>9.6000000000000002E-2</v>
      </c>
      <c r="H8" s="293">
        <v>6.4000000000000001E-2</v>
      </c>
      <c r="I8" s="293">
        <v>7.2999999999999995E-2</v>
      </c>
      <c r="J8" s="293">
        <v>5.8999999999999997E-2</v>
      </c>
      <c r="K8" s="293">
        <v>6.0999999999999999E-2</v>
      </c>
      <c r="L8" s="293">
        <v>5.8999999999999997E-2</v>
      </c>
      <c r="M8" s="293">
        <v>3.2000000000000001E-2</v>
      </c>
      <c r="N8" s="294">
        <v>3.5000000000000003E-2</v>
      </c>
    </row>
    <row r="9" spans="1:14" x14ac:dyDescent="0.2">
      <c r="A9" s="271" t="s">
        <v>4</v>
      </c>
      <c r="B9" s="295">
        <v>2.4E-2</v>
      </c>
      <c r="C9" s="254">
        <v>2.8999999999999998E-2</v>
      </c>
      <c r="D9" s="254">
        <v>2.7000000000000003E-2</v>
      </c>
      <c r="E9" s="254">
        <v>3.6999999999999998E-2</v>
      </c>
      <c r="F9" s="254">
        <v>3.6999999999999998E-2</v>
      </c>
      <c r="G9" s="254">
        <v>5.5E-2</v>
      </c>
      <c r="H9" s="254">
        <v>4.1000000000000002E-2</v>
      </c>
      <c r="I9" s="254">
        <v>5.5999999999999994E-2</v>
      </c>
      <c r="J9" s="254">
        <v>0.05</v>
      </c>
      <c r="K9" s="254">
        <v>5.6000000000000001E-2</v>
      </c>
      <c r="L9" s="254">
        <v>4.2000000000000003E-2</v>
      </c>
      <c r="M9" s="254">
        <v>3.5000000000000003E-2</v>
      </c>
      <c r="N9" s="296">
        <v>4.2999999999999997E-2</v>
      </c>
    </row>
    <row r="10" spans="1:14" x14ac:dyDescent="0.2">
      <c r="A10" s="271" t="s">
        <v>5</v>
      </c>
      <c r="B10" s="295">
        <v>2.3E-2</v>
      </c>
      <c r="C10" s="254">
        <v>2.9000000000000001E-2</v>
      </c>
      <c r="D10" s="254">
        <v>3.6999999999999998E-2</v>
      </c>
      <c r="E10" s="254">
        <v>2.5999999999999999E-2</v>
      </c>
      <c r="F10" s="254">
        <v>3.6999999999999998E-2</v>
      </c>
      <c r="G10" s="254">
        <v>4.9000000000000002E-2</v>
      </c>
      <c r="H10" s="254">
        <v>6.2E-2</v>
      </c>
      <c r="I10" s="254">
        <v>5.1999999999999998E-2</v>
      </c>
      <c r="J10" s="254">
        <v>5.1999999999999998E-2</v>
      </c>
      <c r="K10" s="254">
        <v>2.3E-2</v>
      </c>
      <c r="L10" s="254">
        <v>5.0999999999999997E-2</v>
      </c>
      <c r="M10" s="254">
        <v>3.5000000000000003E-2</v>
      </c>
      <c r="N10" s="296">
        <v>3.2000000000000001E-2</v>
      </c>
    </row>
    <row r="11" spans="1:14" x14ac:dyDescent="0.2">
      <c r="A11" s="271" t="s">
        <v>6</v>
      </c>
      <c r="B11" s="295">
        <v>2.7000000000000003E-2</v>
      </c>
      <c r="C11" s="254">
        <v>0.03</v>
      </c>
      <c r="D11" s="254">
        <v>3.2000000000000001E-2</v>
      </c>
      <c r="E11" s="254">
        <v>3.2000000000000001E-2</v>
      </c>
      <c r="F11" s="254">
        <v>4.1000000000000002E-2</v>
      </c>
      <c r="G11" s="254">
        <v>6.4000000000000001E-2</v>
      </c>
      <c r="H11" s="254">
        <v>5.2000000000000005E-2</v>
      </c>
      <c r="I11" s="254">
        <v>0.06</v>
      </c>
      <c r="J11" s="254">
        <v>5.2999999999999999E-2</v>
      </c>
      <c r="K11" s="254">
        <v>5.0999999999999997E-2</v>
      </c>
      <c r="L11" s="254">
        <v>4.8000000000000001E-2</v>
      </c>
      <c r="M11" s="254">
        <v>3.4000000000000002E-2</v>
      </c>
      <c r="N11" s="296">
        <v>3.9E-2</v>
      </c>
    </row>
    <row r="12" spans="1:14" x14ac:dyDescent="0.2">
      <c r="A12" s="271" t="s">
        <v>17</v>
      </c>
      <c r="B12" s="295">
        <v>3.7999999999999999E-2</v>
      </c>
      <c r="C12" s="254">
        <v>3.7999999999999999E-2</v>
      </c>
      <c r="D12" s="254">
        <v>4.4999999999999998E-2</v>
      </c>
      <c r="E12" s="254">
        <v>4.2000000000000003E-2</v>
      </c>
      <c r="F12" s="254">
        <v>4.4999999999999998E-2</v>
      </c>
      <c r="G12" s="254">
        <v>0.06</v>
      </c>
      <c r="H12" s="254">
        <v>6.0999999999999999E-2</v>
      </c>
      <c r="I12" s="254">
        <v>6.0999999999999999E-2</v>
      </c>
      <c r="J12" s="254">
        <v>6.0999999999999999E-2</v>
      </c>
      <c r="K12" s="254">
        <v>5.8000000000000003E-2</v>
      </c>
      <c r="L12" s="254">
        <v>4.9000000000000002E-2</v>
      </c>
      <c r="M12" s="254">
        <v>4.2999999999999997E-2</v>
      </c>
      <c r="N12" s="296">
        <v>4.1000000000000002E-2</v>
      </c>
    </row>
    <row r="13" spans="1:14" x14ac:dyDescent="0.2">
      <c r="A13" s="271" t="s">
        <v>18</v>
      </c>
      <c r="B13" s="295">
        <v>3.4000000000000002E-2</v>
      </c>
      <c r="C13" s="254">
        <v>3.5000000000000003E-2</v>
      </c>
      <c r="D13" s="254">
        <v>3.7999999999999999E-2</v>
      </c>
      <c r="E13" s="254">
        <v>3.9E-2</v>
      </c>
      <c r="F13" s="254">
        <v>4.2000000000000003E-2</v>
      </c>
      <c r="G13" s="254">
        <v>6.2E-2</v>
      </c>
      <c r="H13" s="254">
        <v>6.0999999999999999E-2</v>
      </c>
      <c r="I13" s="254">
        <v>6.0999999999999999E-2</v>
      </c>
      <c r="J13" s="254">
        <v>0.06</v>
      </c>
      <c r="K13" s="254">
        <v>5.8999999999999997E-2</v>
      </c>
      <c r="L13" s="254">
        <v>5.1999999999999998E-2</v>
      </c>
      <c r="M13" s="254">
        <v>4.1000000000000002E-2</v>
      </c>
      <c r="N13" s="296">
        <v>4.2000000000000003E-2</v>
      </c>
    </row>
    <row r="14" spans="1:14" x14ac:dyDescent="0.2">
      <c r="A14" s="272" t="s">
        <v>203</v>
      </c>
      <c r="B14" s="297">
        <v>4.8000000000000001E-2</v>
      </c>
      <c r="C14" s="298">
        <v>0.05</v>
      </c>
      <c r="D14" s="298">
        <v>5.3999999999999999E-2</v>
      </c>
      <c r="E14" s="298">
        <v>5.2999999999999999E-2</v>
      </c>
      <c r="F14" s="298">
        <v>5.7999999999999996E-2</v>
      </c>
      <c r="G14" s="298">
        <v>7.8E-2</v>
      </c>
      <c r="H14" s="298">
        <v>7.8E-2</v>
      </c>
      <c r="I14" s="298">
        <v>8.2000000000000003E-2</v>
      </c>
      <c r="J14" s="298">
        <v>8.1000000000000003E-2</v>
      </c>
      <c r="K14" s="298">
        <v>7.6999999999999999E-2</v>
      </c>
      <c r="L14" s="298">
        <v>6.4000000000000001E-2</v>
      </c>
      <c r="M14" s="298">
        <v>5.4000000000000006E-2</v>
      </c>
      <c r="N14" s="299">
        <v>4.9000000000000002E-2</v>
      </c>
    </row>
    <row r="15" spans="1:14" x14ac:dyDescent="0.2">
      <c r="A15" s="50"/>
      <c r="B15" s="54"/>
      <c r="C15" s="54"/>
      <c r="D15" s="54"/>
      <c r="E15" s="54"/>
      <c r="F15" s="54"/>
      <c r="G15" s="54"/>
      <c r="H15" s="54"/>
    </row>
    <row r="16" spans="1:14" ht="25.5" x14ac:dyDescent="0.2">
      <c r="A16" s="448" t="s">
        <v>236</v>
      </c>
      <c r="B16" s="196" t="s">
        <v>3</v>
      </c>
      <c r="C16" s="197" t="s">
        <v>4</v>
      </c>
      <c r="D16" s="197" t="s">
        <v>5</v>
      </c>
      <c r="E16" s="139" t="s">
        <v>6</v>
      </c>
      <c r="F16" s="139" t="s">
        <v>17</v>
      </c>
      <c r="G16" s="139" t="s">
        <v>18</v>
      </c>
      <c r="H16" s="198" t="s">
        <v>203</v>
      </c>
    </row>
    <row r="17" spans="1:10" ht="21.75" customHeight="1" x14ac:dyDescent="0.2">
      <c r="A17" s="449"/>
      <c r="B17" s="178" t="str">
        <f>IF(N8&lt;M8,"J",IF(N8&gt;M8,"L","K"))</f>
        <v>L</v>
      </c>
      <c r="C17" s="179" t="str">
        <f>IF(N9&lt;M9,"J",IF(N9&gt;M9,"L","K"))</f>
        <v>L</v>
      </c>
      <c r="D17" s="179" t="str">
        <f>IF(N10&lt;M10,"J",IF(N10&gt;M10,"L","K"))</f>
        <v>J</v>
      </c>
      <c r="E17" s="179" t="str">
        <f>IF(N11&lt;M11,"J",IF(N11&gt;M11,"L","K"))</f>
        <v>L</v>
      </c>
      <c r="F17" s="179" t="str">
        <f>IF(N12&lt;M12,"J",IF(N12&gt;M12,"L","K"))</f>
        <v>J</v>
      </c>
      <c r="G17" s="179" t="str">
        <f>IF(N13&lt;M13,"J",IF(N13&gt;M13,"L","K"))</f>
        <v>L</v>
      </c>
      <c r="H17" s="180" t="str">
        <f>IF(N14&lt;M14,"J",IF(N14&gt;M14,"L","K"))</f>
        <v>J</v>
      </c>
    </row>
    <row r="19" spans="1:10" x14ac:dyDescent="0.2">
      <c r="A19" s="4" t="str">
        <f>"Chart 13:  "&amp;A1</f>
        <v>Chart 13:  Unemployment rate (16-64) - APS</v>
      </c>
      <c r="B19" s="1"/>
      <c r="C19" s="1"/>
      <c r="D19" s="1"/>
      <c r="E19" s="1"/>
      <c r="F19" s="1"/>
      <c r="G19" s="1"/>
      <c r="H19" s="1"/>
      <c r="I19" s="1"/>
      <c r="J19" s="1"/>
    </row>
    <row r="41" spans="1:10" ht="9.75" customHeight="1" thickBot="1" x14ac:dyDescent="0.25"/>
    <row r="42" spans="1:10" ht="48" customHeight="1" thickBot="1" x14ac:dyDescent="0.25">
      <c r="A42" s="452" t="s">
        <v>262</v>
      </c>
      <c r="B42" s="455"/>
      <c r="C42" s="455"/>
      <c r="D42" s="455"/>
      <c r="E42" s="455"/>
      <c r="F42" s="455"/>
      <c r="G42" s="455"/>
      <c r="H42" s="455"/>
      <c r="I42" s="453"/>
      <c r="J42" s="454"/>
    </row>
    <row r="44" spans="1:10" ht="14.25" x14ac:dyDescent="0.2">
      <c r="A44" s="9" t="s">
        <v>10</v>
      </c>
      <c r="B44" s="1"/>
      <c r="C44" s="10">
        <v>2016</v>
      </c>
      <c r="D44" s="1"/>
      <c r="E44" s="1"/>
      <c r="F44" s="1"/>
      <c r="G44" s="1"/>
      <c r="H44" s="1"/>
      <c r="I44" s="1"/>
      <c r="J44" s="1"/>
    </row>
    <row r="45" spans="1:10" ht="14.25" x14ac:dyDescent="0.2">
      <c r="A45" s="9" t="s">
        <v>11</v>
      </c>
      <c r="B45" s="1"/>
      <c r="C45" s="10">
        <v>2017</v>
      </c>
      <c r="D45" s="1"/>
      <c r="E45" s="1"/>
      <c r="F45" s="1"/>
      <c r="G45" s="1"/>
      <c r="H45" s="1"/>
      <c r="I45" s="1"/>
      <c r="J45" s="1"/>
    </row>
    <row r="46" spans="1:10" ht="14.25" x14ac:dyDescent="0.2">
      <c r="A46" s="9" t="s">
        <v>12</v>
      </c>
      <c r="B46" s="9"/>
      <c r="C46" s="9" t="s">
        <v>13</v>
      </c>
      <c r="D46" s="1"/>
      <c r="E46" s="1"/>
      <c r="F46" s="1"/>
      <c r="G46" s="1"/>
      <c r="H46" s="1"/>
      <c r="I46" s="1"/>
      <c r="J46" s="1"/>
    </row>
    <row r="48" spans="1:10" ht="14.25" x14ac:dyDescent="0.2">
      <c r="A48" s="9" t="s">
        <v>14</v>
      </c>
      <c r="B48" s="1"/>
      <c r="C48" s="1"/>
      <c r="D48" s="1"/>
      <c r="E48" s="1"/>
      <c r="F48" s="1"/>
      <c r="G48" s="1"/>
      <c r="H48" s="1"/>
      <c r="I48" s="1"/>
      <c r="J48" s="1"/>
    </row>
    <row r="49" spans="1:10" ht="14.25" x14ac:dyDescent="0.2">
      <c r="A49" s="11">
        <v>42913</v>
      </c>
      <c r="B49" s="1"/>
      <c r="C49" s="1"/>
      <c r="D49" s="1"/>
      <c r="E49" s="1"/>
      <c r="F49" s="1"/>
      <c r="G49" s="1"/>
      <c r="H49" s="1"/>
      <c r="I49" s="1"/>
      <c r="J49" s="1"/>
    </row>
  </sheetData>
  <mergeCells count="3">
    <mergeCell ref="A3:H4"/>
    <mergeCell ref="A16:A17"/>
    <mergeCell ref="A42:J42"/>
  </mergeCells>
  <phoneticPr fontId="5" type="noConversion"/>
  <hyperlinks>
    <hyperlink ref="J1" location="'13D'!A1" display="Data &gt;&gt;"/>
    <hyperlink ref="G1" location="Contents!A1" display="&lt;&lt; Contents"/>
  </hyperlinks>
  <pageMargins left="0.75" right="0.75" top="1" bottom="1" header="0.5" footer="0.5"/>
  <pageSetup paperSize="9" orientation="portrait" verticalDpi="0" r:id="rId2"/>
  <headerFooter alignWithMargins="0"/>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O45"/>
  <sheetViews>
    <sheetView showGridLines="0" workbookViewId="0">
      <selection activeCell="A38" sqref="A38:K38"/>
    </sheetView>
  </sheetViews>
  <sheetFormatPr defaultRowHeight="12.75" x14ac:dyDescent="0.2"/>
  <cols>
    <col min="1" max="1" width="11.85546875" customWidth="1"/>
    <col min="2" max="2" width="11" customWidth="1"/>
    <col min="3" max="3" width="7.28515625" customWidth="1"/>
    <col min="4" max="4" width="7.42578125" customWidth="1"/>
    <col min="5" max="6" width="7" customWidth="1"/>
    <col min="7" max="7" width="7.28515625" customWidth="1"/>
    <col min="8" max="8" width="7.7109375" customWidth="1"/>
    <col min="9" max="9" width="7.140625" customWidth="1"/>
    <col min="10" max="11" width="6.85546875" customWidth="1"/>
  </cols>
  <sheetData>
    <row r="1" spans="1:15" ht="15.75" customHeight="1" x14ac:dyDescent="0.25">
      <c r="A1" s="14" t="s">
        <v>49</v>
      </c>
      <c r="B1" s="1"/>
      <c r="C1" s="1"/>
      <c r="D1" s="1"/>
      <c r="E1" s="1"/>
      <c r="F1" s="1"/>
      <c r="G1" s="1"/>
      <c r="H1" s="1"/>
      <c r="I1" s="69" t="s">
        <v>152</v>
      </c>
      <c r="J1" s="1"/>
      <c r="K1" s="76" t="s">
        <v>98</v>
      </c>
    </row>
    <row r="2" spans="1:15" x14ac:dyDescent="0.2">
      <c r="A2" s="67" t="s">
        <v>239</v>
      </c>
    </row>
    <row r="4" spans="1:15" ht="25.5" x14ac:dyDescent="0.2">
      <c r="A4" s="291" t="s">
        <v>47</v>
      </c>
      <c r="B4" s="38" t="s">
        <v>2</v>
      </c>
      <c r="C4" s="41"/>
      <c r="D4" s="42"/>
      <c r="E4" s="42"/>
      <c r="F4" s="42"/>
      <c r="G4" s="42"/>
      <c r="H4" s="42"/>
      <c r="I4" s="42"/>
      <c r="J4" s="42"/>
      <c r="K4" s="42"/>
      <c r="L4" s="42"/>
      <c r="M4" s="42"/>
      <c r="N4" s="42"/>
      <c r="O4" s="42"/>
    </row>
    <row r="5" spans="1:15" x14ac:dyDescent="0.2">
      <c r="A5" s="45" t="s">
        <v>0</v>
      </c>
      <c r="B5" s="286">
        <v>2003</v>
      </c>
      <c r="C5" s="287">
        <v>2004</v>
      </c>
      <c r="D5" s="287">
        <v>2005</v>
      </c>
      <c r="E5" s="287">
        <v>2006</v>
      </c>
      <c r="F5" s="287">
        <v>2007</v>
      </c>
      <c r="G5" s="287">
        <v>2008</v>
      </c>
      <c r="H5" s="287">
        <v>2009</v>
      </c>
      <c r="I5" s="287">
        <v>2010</v>
      </c>
      <c r="J5" s="287">
        <v>2011</v>
      </c>
      <c r="K5" s="287">
        <v>2012</v>
      </c>
      <c r="L5" s="287">
        <v>2013</v>
      </c>
      <c r="M5" s="287">
        <v>2014</v>
      </c>
      <c r="N5" s="287">
        <v>2015</v>
      </c>
      <c r="O5" s="288">
        <v>2016</v>
      </c>
    </row>
    <row r="6" spans="1:15" ht="25.5" x14ac:dyDescent="0.2">
      <c r="A6" s="390" t="s">
        <v>3</v>
      </c>
      <c r="B6" s="274">
        <v>1.6E-2</v>
      </c>
      <c r="C6" s="275">
        <v>1.4999999999999999E-2</v>
      </c>
      <c r="D6" s="275">
        <v>1.6E-2</v>
      </c>
      <c r="E6" s="275">
        <v>1.7999999999999999E-2</v>
      </c>
      <c r="F6" s="275">
        <v>1.4999999999999999E-2</v>
      </c>
      <c r="G6" s="275">
        <v>1.7000000000000001E-2</v>
      </c>
      <c r="H6" s="275">
        <v>3.3000000000000002E-2</v>
      </c>
      <c r="I6" s="275">
        <v>3.2000000000000001E-2</v>
      </c>
      <c r="J6" s="275">
        <v>0.03</v>
      </c>
      <c r="K6" s="275">
        <v>0.03</v>
      </c>
      <c r="L6" s="275">
        <v>2.8000000000000001E-2</v>
      </c>
      <c r="M6" s="275">
        <v>1.9E-2</v>
      </c>
      <c r="N6" s="275">
        <v>1.3999999999999999E-2</v>
      </c>
      <c r="O6" s="302">
        <v>1.4999999999999999E-2</v>
      </c>
    </row>
    <row r="7" spans="1:15" x14ac:dyDescent="0.2">
      <c r="A7" s="303" t="s">
        <v>4</v>
      </c>
      <c r="B7" s="277">
        <v>8.9999999999999993E-3</v>
      </c>
      <c r="C7" s="134">
        <v>8.0000000000000002E-3</v>
      </c>
      <c r="D7" s="134">
        <v>8.0000000000000002E-3</v>
      </c>
      <c r="E7" s="134">
        <v>0.01</v>
      </c>
      <c r="F7" s="134">
        <v>8.0000000000000002E-3</v>
      </c>
      <c r="G7" s="134">
        <v>8.9999999999999993E-3</v>
      </c>
      <c r="H7" s="134">
        <v>1.9E-2</v>
      </c>
      <c r="I7" s="134">
        <v>1.7999999999999999E-2</v>
      </c>
      <c r="J7" s="134">
        <v>1.6E-2</v>
      </c>
      <c r="K7" s="134">
        <v>1.7000000000000001E-2</v>
      </c>
      <c r="L7" s="134">
        <v>1.4999999999999999E-2</v>
      </c>
      <c r="M7" s="134">
        <v>0.01</v>
      </c>
      <c r="N7" s="134">
        <v>8.0000000000000002E-3</v>
      </c>
      <c r="O7" s="172">
        <v>8.0000000000000002E-3</v>
      </c>
    </row>
    <row r="8" spans="1:15" x14ac:dyDescent="0.2">
      <c r="A8" s="303" t="s">
        <v>5</v>
      </c>
      <c r="B8" s="277">
        <v>1.1000000000000001E-2</v>
      </c>
      <c r="C8" s="134">
        <v>8.9999999999999993E-3</v>
      </c>
      <c r="D8" s="134">
        <v>8.9999999999999993E-3</v>
      </c>
      <c r="E8" s="134">
        <v>1.1000000000000001E-2</v>
      </c>
      <c r="F8" s="134">
        <v>0.01</v>
      </c>
      <c r="G8" s="134">
        <v>1.2E-2</v>
      </c>
      <c r="H8" s="134">
        <v>2.5000000000000001E-2</v>
      </c>
      <c r="I8" s="134">
        <v>2.3E-2</v>
      </c>
      <c r="J8" s="134">
        <v>2.1000000000000001E-2</v>
      </c>
      <c r="K8" s="134">
        <v>0.02</v>
      </c>
      <c r="L8" s="134">
        <v>1.9E-2</v>
      </c>
      <c r="M8" s="134">
        <v>1.4E-2</v>
      </c>
      <c r="N8" s="134">
        <v>0.01</v>
      </c>
      <c r="O8" s="172">
        <v>1.0999999999999999E-2</v>
      </c>
    </row>
    <row r="9" spans="1:15" x14ac:dyDescent="0.2">
      <c r="A9" s="303" t="s">
        <v>6</v>
      </c>
      <c r="B9" s="277">
        <v>1.1000000000000001E-2</v>
      </c>
      <c r="C9" s="134">
        <v>0.01</v>
      </c>
      <c r="D9" s="134">
        <v>1.1000000000000001E-2</v>
      </c>
      <c r="E9" s="134">
        <v>1.2E-2</v>
      </c>
      <c r="F9" s="134">
        <v>0.01</v>
      </c>
      <c r="G9" s="134">
        <v>1.2E-2</v>
      </c>
      <c r="H9" s="134">
        <v>2.4E-2</v>
      </c>
      <c r="I9" s="134">
        <v>2.3E-2</v>
      </c>
      <c r="J9" s="134">
        <v>2.1000000000000001E-2</v>
      </c>
      <c r="K9" s="134">
        <v>2.1000000000000001E-2</v>
      </c>
      <c r="L9" s="134">
        <v>1.9E-2</v>
      </c>
      <c r="M9" s="134">
        <v>1.2999999999999999E-2</v>
      </c>
      <c r="N9" s="134">
        <v>0.01</v>
      </c>
      <c r="O9" s="172">
        <v>1.0999999999999999E-2</v>
      </c>
    </row>
    <row r="10" spans="1:15" x14ac:dyDescent="0.2">
      <c r="A10" s="303" t="s">
        <v>17</v>
      </c>
      <c r="B10" s="277">
        <v>1.4999999999999999E-2</v>
      </c>
      <c r="C10" s="134">
        <v>1.3999999999999999E-2</v>
      </c>
      <c r="D10" s="134">
        <v>1.3999999999999999E-2</v>
      </c>
      <c r="E10" s="134">
        <v>1.6E-2</v>
      </c>
      <c r="F10" s="134">
        <v>1.3999999999999999E-2</v>
      </c>
      <c r="G10" s="134">
        <v>1.3999999999999999E-2</v>
      </c>
      <c r="H10" s="134">
        <v>2.7999999999999997E-2</v>
      </c>
      <c r="I10" s="134">
        <v>2.6000000000000002E-2</v>
      </c>
      <c r="J10" s="134">
        <v>2.5000000000000001E-2</v>
      </c>
      <c r="K10" s="134">
        <v>2.5000000000000001E-2</v>
      </c>
      <c r="L10" s="134">
        <v>2.1999999999999999E-2</v>
      </c>
      <c r="M10" s="134">
        <v>1.4999999999999999E-2</v>
      </c>
      <c r="N10" s="134">
        <v>1.1000000000000001E-2</v>
      </c>
      <c r="O10" s="172">
        <v>1.0999999999999999E-2</v>
      </c>
    </row>
    <row r="11" spans="1:15" x14ac:dyDescent="0.2">
      <c r="A11" s="303" t="s">
        <v>18</v>
      </c>
      <c r="B11" s="277">
        <v>1.6E-2</v>
      </c>
      <c r="C11" s="134">
        <v>1.3000000000000001E-2</v>
      </c>
      <c r="D11" s="134">
        <v>1.3000000000000001E-2</v>
      </c>
      <c r="E11" s="134">
        <v>1.4999999999999999E-2</v>
      </c>
      <c r="F11" s="134">
        <v>1.3000000000000001E-2</v>
      </c>
      <c r="G11" s="134">
        <v>1.3999999999999999E-2</v>
      </c>
      <c r="H11" s="134">
        <v>2.7999999999999997E-2</v>
      </c>
      <c r="I11" s="134">
        <v>2.5000000000000001E-2</v>
      </c>
      <c r="J11" s="134">
        <v>2.6000000000000002E-2</v>
      </c>
      <c r="K11" s="134">
        <v>2.7000000000000003E-2</v>
      </c>
      <c r="L11" s="134">
        <v>2.3E-2</v>
      </c>
      <c r="M11" s="134">
        <v>1.6E-2</v>
      </c>
      <c r="N11" s="134">
        <v>1.2E-2</v>
      </c>
      <c r="O11" s="172">
        <v>1.2E-2</v>
      </c>
    </row>
    <row r="12" spans="1:15" x14ac:dyDescent="0.2">
      <c r="A12" s="304" t="s">
        <v>203</v>
      </c>
      <c r="B12" s="283">
        <v>2.4E-2</v>
      </c>
      <c r="C12" s="173">
        <v>2.2000000000000002E-2</v>
      </c>
      <c r="D12" s="173">
        <v>2.2000000000000002E-2</v>
      </c>
      <c r="E12" s="173">
        <v>2.4E-2</v>
      </c>
      <c r="F12" s="173">
        <v>2.2000000000000002E-2</v>
      </c>
      <c r="G12" s="173">
        <v>2.3E-2</v>
      </c>
      <c r="H12" s="173">
        <v>3.7999999999999999E-2</v>
      </c>
      <c r="I12" s="173">
        <v>3.7000000000000005E-2</v>
      </c>
      <c r="J12" s="173">
        <v>3.7000000000000005E-2</v>
      </c>
      <c r="K12" s="173">
        <v>3.7999999999999999E-2</v>
      </c>
      <c r="L12" s="173">
        <v>3.4000000000000002E-2</v>
      </c>
      <c r="M12" s="173">
        <v>2.5000000000000001E-2</v>
      </c>
      <c r="N12" s="173">
        <v>1.9E-2</v>
      </c>
      <c r="O12" s="174">
        <v>1.7999999999999999E-2</v>
      </c>
    </row>
    <row r="14" spans="1:15" ht="24.75" customHeight="1" x14ac:dyDescent="0.2">
      <c r="A14" s="448" t="s">
        <v>236</v>
      </c>
      <c r="B14" s="156" t="s">
        <v>3</v>
      </c>
      <c r="C14" s="157" t="s">
        <v>4</v>
      </c>
      <c r="D14" s="157" t="s">
        <v>5</v>
      </c>
      <c r="E14" s="145" t="s">
        <v>6</v>
      </c>
      <c r="F14" s="158" t="s">
        <v>17</v>
      </c>
      <c r="G14" s="158" t="s">
        <v>18</v>
      </c>
      <c r="H14" s="159" t="s">
        <v>203</v>
      </c>
    </row>
    <row r="15" spans="1:15" ht="21.75" customHeight="1" x14ac:dyDescent="0.2">
      <c r="A15" s="479"/>
      <c r="B15" s="153" t="str">
        <f>IF(O6&lt;N6,"J",IF(O6&gt;N6,"L","K"))</f>
        <v>L</v>
      </c>
      <c r="C15" s="154" t="str">
        <f>IF(O7&lt;N7,"J",IF(O7&gt;N7,"L","K"))</f>
        <v>K</v>
      </c>
      <c r="D15" s="154" t="str">
        <f>IF(O8&lt;N8,"J",IF(O8&gt;N8,"L","K"))</f>
        <v>L</v>
      </c>
      <c r="E15" s="154" t="str">
        <f>IF(O9&lt;N9,"J",IF(O9&gt;N9,"L","K"))</f>
        <v>L</v>
      </c>
      <c r="F15" s="154" t="str">
        <f>IF(O10&lt;N10,"J",IF(O10&gt;N10,"L","K"))</f>
        <v>K</v>
      </c>
      <c r="G15" s="154" t="str">
        <f>IF(O11&lt;N11,"J",IF(O11&gt;N11,"L","K"))</f>
        <v>K</v>
      </c>
      <c r="H15" s="155" t="str">
        <f>IF(O12&lt;N12,"J",IF(O12&gt;N12,"L","K"))</f>
        <v>J</v>
      </c>
    </row>
    <row r="17" spans="1:11" x14ac:dyDescent="0.2">
      <c r="A17" s="4" t="str">
        <f>"Chart 14:  "&amp;A1</f>
        <v>Chart 14:  Claimant unemployment rate (16-64)</v>
      </c>
      <c r="B17" s="1"/>
      <c r="C17" s="1"/>
      <c r="D17" s="1"/>
      <c r="E17" s="1"/>
      <c r="F17" s="1"/>
      <c r="G17" s="1"/>
      <c r="H17" s="1"/>
      <c r="I17" s="1"/>
      <c r="J17" s="1"/>
      <c r="K17" s="1"/>
    </row>
    <row r="37" spans="1:11" ht="13.5" thickBot="1" x14ac:dyDescent="0.25"/>
    <row r="38" spans="1:11" ht="50.1" customHeight="1" thickBot="1" x14ac:dyDescent="0.25">
      <c r="A38" s="452" t="s">
        <v>261</v>
      </c>
      <c r="B38" s="455"/>
      <c r="C38" s="455"/>
      <c r="D38" s="455"/>
      <c r="E38" s="455"/>
      <c r="F38" s="455"/>
      <c r="G38" s="455"/>
      <c r="H38" s="455"/>
      <c r="I38" s="453"/>
      <c r="J38" s="453"/>
      <c r="K38" s="454"/>
    </row>
    <row r="40" spans="1:11" ht="14.25" x14ac:dyDescent="0.2">
      <c r="A40" s="9" t="s">
        <v>10</v>
      </c>
      <c r="B40" s="1"/>
      <c r="C40" s="10">
        <v>2016</v>
      </c>
      <c r="D40" s="1"/>
      <c r="E40" s="1"/>
      <c r="F40" s="1"/>
      <c r="G40" s="1"/>
      <c r="H40" s="1"/>
      <c r="I40" s="1"/>
      <c r="J40" s="1"/>
      <c r="K40" s="1"/>
    </row>
    <row r="41" spans="1:11" ht="14.25" x14ac:dyDescent="0.2">
      <c r="A41" s="9" t="s">
        <v>11</v>
      </c>
      <c r="B41" s="1"/>
      <c r="C41" s="10">
        <v>2017</v>
      </c>
      <c r="D41" s="1"/>
      <c r="E41" s="1"/>
      <c r="F41" s="1"/>
      <c r="G41" s="1"/>
      <c r="H41" s="1"/>
      <c r="I41" s="1"/>
      <c r="J41" s="1"/>
      <c r="K41" s="1"/>
    </row>
    <row r="42" spans="1:11" ht="14.25" x14ac:dyDescent="0.2">
      <c r="A42" s="9" t="s">
        <v>12</v>
      </c>
      <c r="B42" s="9"/>
      <c r="C42" s="9" t="s">
        <v>13</v>
      </c>
      <c r="D42" s="1"/>
      <c r="E42" s="1"/>
      <c r="F42" s="1"/>
      <c r="G42" s="1"/>
      <c r="H42" s="1"/>
      <c r="I42" s="1"/>
      <c r="J42" s="1"/>
      <c r="K42" s="1"/>
    </row>
    <row r="44" spans="1:11" ht="14.25" x14ac:dyDescent="0.2">
      <c r="A44" s="9" t="s">
        <v>14</v>
      </c>
      <c r="B44" s="1"/>
      <c r="C44" s="1"/>
      <c r="D44" s="1"/>
      <c r="E44" s="1"/>
      <c r="F44" s="1"/>
      <c r="G44" s="1"/>
      <c r="H44" s="1"/>
      <c r="I44" s="1"/>
      <c r="J44" s="1"/>
      <c r="K44" s="1"/>
    </row>
    <row r="45" spans="1:11" ht="14.25" x14ac:dyDescent="0.2">
      <c r="A45" s="11">
        <v>42913</v>
      </c>
      <c r="B45" s="1"/>
      <c r="C45" s="1"/>
      <c r="D45" s="1"/>
      <c r="E45" s="1"/>
      <c r="F45" s="1"/>
      <c r="G45" s="1"/>
      <c r="H45" s="1"/>
      <c r="I45" s="1"/>
      <c r="J45" s="1"/>
      <c r="K45" s="1"/>
    </row>
  </sheetData>
  <mergeCells count="2">
    <mergeCell ref="A14:A15"/>
    <mergeCell ref="A38:K38"/>
  </mergeCells>
  <phoneticPr fontId="5" type="noConversion"/>
  <hyperlinks>
    <hyperlink ref="K1" location="'14D'!A1" display="Data &gt;&gt;"/>
    <hyperlink ref="I1" location="Contents!A1" display="&lt;&lt; Contents"/>
  </hyperlinks>
  <pageMargins left="0.75" right="0.75" top="1" bottom="1" header="0.5" footer="0.5"/>
  <pageSetup paperSize="9" orientation="portrait" verticalDpi="0" r:id="rId2"/>
  <headerFooter alignWithMargins="0"/>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N47"/>
  <sheetViews>
    <sheetView showGridLines="0" workbookViewId="0">
      <selection activeCell="P19" sqref="P19"/>
    </sheetView>
  </sheetViews>
  <sheetFormatPr defaultRowHeight="12.75" x14ac:dyDescent="0.2"/>
  <cols>
    <col min="1" max="1" width="13.140625" customWidth="1"/>
    <col min="2" max="2" width="12" customWidth="1"/>
    <col min="3" max="4" width="7.28515625" customWidth="1"/>
    <col min="5" max="7" width="7.5703125" customWidth="1"/>
    <col min="8" max="8" width="7.140625" customWidth="1"/>
    <col min="9" max="10" width="7.5703125" customWidth="1"/>
  </cols>
  <sheetData>
    <row r="1" spans="1:14" ht="15.75" customHeight="1" x14ac:dyDescent="0.25">
      <c r="A1" s="14" t="s">
        <v>105</v>
      </c>
      <c r="B1" s="1"/>
      <c r="C1" s="1"/>
      <c r="D1" s="1"/>
      <c r="E1" s="1"/>
      <c r="F1" s="1"/>
      <c r="G1" s="1"/>
      <c r="H1" s="69" t="s">
        <v>152</v>
      </c>
      <c r="I1" s="1"/>
      <c r="J1" s="76" t="s">
        <v>98</v>
      </c>
    </row>
    <row r="2" spans="1:14" x14ac:dyDescent="0.2">
      <c r="A2" s="67" t="s">
        <v>15</v>
      </c>
    </row>
    <row r="3" spans="1:14" s="3" customFormat="1" ht="12.75" customHeight="1" x14ac:dyDescent="0.2">
      <c r="A3" s="478" t="s">
        <v>357</v>
      </c>
      <c r="B3" s="478"/>
      <c r="C3" s="478"/>
      <c r="D3" s="478"/>
      <c r="E3" s="478"/>
      <c r="F3" s="478"/>
      <c r="G3" s="478"/>
      <c r="H3" s="478"/>
    </row>
    <row r="4" spans="1:14" ht="27" customHeight="1" x14ac:dyDescent="0.2">
      <c r="A4" s="478"/>
      <c r="B4" s="478"/>
      <c r="C4" s="478"/>
      <c r="D4" s="478"/>
      <c r="E4" s="478"/>
      <c r="F4" s="478"/>
      <c r="G4" s="478"/>
      <c r="H4" s="478"/>
    </row>
    <row r="6" spans="1:14" ht="25.5" x14ac:dyDescent="0.2">
      <c r="A6" s="270" t="s">
        <v>51</v>
      </c>
      <c r="B6" s="285" t="s">
        <v>2</v>
      </c>
      <c r="C6" s="31"/>
      <c r="D6" s="35"/>
      <c r="E6" s="35"/>
      <c r="F6" s="35"/>
      <c r="G6" s="35"/>
      <c r="H6" s="35"/>
      <c r="I6" s="35"/>
      <c r="J6" s="35"/>
      <c r="K6" s="35"/>
      <c r="L6" s="35"/>
      <c r="M6" s="35"/>
      <c r="N6" s="35"/>
    </row>
    <row r="7" spans="1:14" x14ac:dyDescent="0.2">
      <c r="A7" s="242" t="s">
        <v>0</v>
      </c>
      <c r="B7" s="286">
        <v>2004</v>
      </c>
      <c r="C7" s="287">
        <v>2005</v>
      </c>
      <c r="D7" s="287">
        <v>2006</v>
      </c>
      <c r="E7" s="287">
        <v>2007</v>
      </c>
      <c r="F7" s="287">
        <v>2008</v>
      </c>
      <c r="G7" s="287">
        <v>2009</v>
      </c>
      <c r="H7" s="287">
        <v>2010</v>
      </c>
      <c r="I7" s="287">
        <v>2011</v>
      </c>
      <c r="J7" s="287">
        <v>2012</v>
      </c>
      <c r="K7" s="287">
        <v>2013</v>
      </c>
      <c r="L7" s="287">
        <v>2014</v>
      </c>
      <c r="M7" s="287">
        <v>2015</v>
      </c>
      <c r="N7" s="288">
        <v>2016</v>
      </c>
    </row>
    <row r="8" spans="1:14" x14ac:dyDescent="0.2">
      <c r="A8" s="252" t="s">
        <v>3</v>
      </c>
      <c r="B8" s="274">
        <v>7.0999999999999994E-2</v>
      </c>
      <c r="C8" s="275">
        <v>8.4000000000000005E-2</v>
      </c>
      <c r="D8" s="275">
        <v>0.10299999999999999</v>
      </c>
      <c r="E8" s="275">
        <v>7.9000000000000001E-2</v>
      </c>
      <c r="F8" s="275">
        <v>0.125</v>
      </c>
      <c r="G8" s="275">
        <v>0.252</v>
      </c>
      <c r="H8" s="275">
        <v>0.152</v>
      </c>
      <c r="I8" s="275">
        <v>0.17299999999999999</v>
      </c>
      <c r="J8" s="275">
        <v>0.107</v>
      </c>
      <c r="K8" s="275">
        <v>0.12</v>
      </c>
      <c r="L8" s="275">
        <v>0.20100000000000001</v>
      </c>
      <c r="M8" s="275">
        <v>0.158</v>
      </c>
      <c r="N8" s="276">
        <v>0.11700000000000001</v>
      </c>
    </row>
    <row r="9" spans="1:14" x14ac:dyDescent="0.2">
      <c r="A9" s="253" t="s">
        <v>4</v>
      </c>
      <c r="B9" s="277">
        <v>6.8000000000000005E-2</v>
      </c>
      <c r="C9" s="94">
        <v>7.0000000000000007E-2</v>
      </c>
      <c r="D9" s="94">
        <v>3.5000000000000003E-2</v>
      </c>
      <c r="E9" s="94">
        <v>6.3E-2</v>
      </c>
      <c r="F9" s="94">
        <v>0.10100000000000001</v>
      </c>
      <c r="G9" s="94">
        <v>0.111</v>
      </c>
      <c r="H9" s="94">
        <v>8.8999999999999996E-2</v>
      </c>
      <c r="I9" s="94">
        <v>0.11700000000000001</v>
      </c>
      <c r="J9" s="94">
        <v>0.13300000000000001</v>
      </c>
      <c r="K9" s="94">
        <v>0.20100000000000001</v>
      </c>
      <c r="L9" s="94">
        <v>0.10299999999999999</v>
      </c>
      <c r="M9" s="94">
        <v>8.3000000000000004E-2</v>
      </c>
      <c r="N9" s="278">
        <v>0.14199999999999999</v>
      </c>
    </row>
    <row r="10" spans="1:14" x14ac:dyDescent="0.2">
      <c r="A10" s="253" t="s">
        <v>5</v>
      </c>
      <c r="B10" s="277">
        <v>2.5999999999999999E-2</v>
      </c>
      <c r="C10" s="94">
        <v>9.7000000000000003E-2</v>
      </c>
      <c r="D10" s="94">
        <v>9.7000000000000003E-2</v>
      </c>
      <c r="E10" s="94">
        <v>9.5000000000000001E-2</v>
      </c>
      <c r="F10" s="94">
        <v>0.14399999999999999</v>
      </c>
      <c r="G10" s="94">
        <v>0.16600000000000001</v>
      </c>
      <c r="H10" s="94">
        <v>0.16400000000000001</v>
      </c>
      <c r="I10" s="94">
        <v>0.16200000000000001</v>
      </c>
      <c r="J10" s="94">
        <v>0.17299999999999999</v>
      </c>
      <c r="K10" s="94">
        <v>0.04</v>
      </c>
      <c r="L10" s="94">
        <v>0.189</v>
      </c>
      <c r="M10" s="94">
        <v>0.11899999999999999</v>
      </c>
      <c r="N10" s="278">
        <v>0.19600000000000001</v>
      </c>
    </row>
    <row r="11" spans="1:14" x14ac:dyDescent="0.2">
      <c r="A11" s="253" t="s">
        <v>6</v>
      </c>
      <c r="B11" s="277">
        <v>6.0999999999999999E-2</v>
      </c>
      <c r="C11" s="94">
        <v>7.9000000000000001E-2</v>
      </c>
      <c r="D11" s="94">
        <v>6.8000000000000005E-2</v>
      </c>
      <c r="E11" s="94">
        <v>7.3999999999999996E-2</v>
      </c>
      <c r="F11" s="94">
        <v>0.11700000000000001</v>
      </c>
      <c r="G11" s="94">
        <v>0.161</v>
      </c>
      <c r="H11" s="94">
        <v>0.122</v>
      </c>
      <c r="I11" s="94">
        <v>0.14000000000000001</v>
      </c>
      <c r="J11" s="94">
        <v>0.13400000000000001</v>
      </c>
      <c r="K11" s="94">
        <v>0.151</v>
      </c>
      <c r="L11" s="94">
        <v>0.151</v>
      </c>
      <c r="M11" s="94">
        <v>0.109</v>
      </c>
      <c r="N11" s="278">
        <v>0.14299999999999999</v>
      </c>
    </row>
    <row r="12" spans="1:14" x14ac:dyDescent="0.2">
      <c r="A12" s="253" t="s">
        <v>17</v>
      </c>
      <c r="B12" s="277">
        <v>9.6000000000000002E-2</v>
      </c>
      <c r="C12" s="94">
        <v>0.10100000000000001</v>
      </c>
      <c r="D12" s="94">
        <v>0.11600000000000001</v>
      </c>
      <c r="E12" s="94">
        <v>0.11799999999999999</v>
      </c>
      <c r="F12" s="94">
        <v>0.128</v>
      </c>
      <c r="G12" s="94">
        <v>0.161</v>
      </c>
      <c r="H12" s="94">
        <v>0.16700000000000001</v>
      </c>
      <c r="I12" s="94">
        <v>0.16700000000000001</v>
      </c>
      <c r="J12" s="94">
        <v>0.17</v>
      </c>
      <c r="K12" s="94">
        <v>0.158</v>
      </c>
      <c r="L12" s="94">
        <v>0.14000000000000001</v>
      </c>
      <c r="M12" s="94">
        <v>0.126</v>
      </c>
      <c r="N12" s="278">
        <v>0.124</v>
      </c>
    </row>
    <row r="13" spans="1:14" x14ac:dyDescent="0.2">
      <c r="A13" s="253" t="s">
        <v>18</v>
      </c>
      <c r="B13" s="277">
        <v>8.5000000000000006E-2</v>
      </c>
      <c r="C13" s="94">
        <v>9.1999999999999998E-2</v>
      </c>
      <c r="D13" s="94">
        <v>0.10199999999999999</v>
      </c>
      <c r="E13" s="94">
        <v>0.105</v>
      </c>
      <c r="F13" s="94">
        <v>9.9000000000000005E-2</v>
      </c>
      <c r="G13" s="94">
        <v>0.151</v>
      </c>
      <c r="H13" s="94">
        <v>0.16300000000000001</v>
      </c>
      <c r="I13" s="94">
        <v>0.157</v>
      </c>
      <c r="J13" s="94">
        <v>0.16500000000000001</v>
      </c>
      <c r="K13" s="94">
        <v>0.16500000000000001</v>
      </c>
      <c r="L13" s="94">
        <v>0.152</v>
      </c>
      <c r="M13" s="94">
        <v>0.11699999999999999</v>
      </c>
      <c r="N13" s="278">
        <v>0.125</v>
      </c>
    </row>
    <row r="14" spans="1:14" x14ac:dyDescent="0.2">
      <c r="A14" s="391" t="s">
        <v>203</v>
      </c>
      <c r="B14" s="279">
        <v>0.123</v>
      </c>
      <c r="C14" s="280">
        <v>0.13</v>
      </c>
      <c r="D14" s="280">
        <v>0.13900000000000001</v>
      </c>
      <c r="E14" s="280">
        <v>0.13800000000000001</v>
      </c>
      <c r="F14" s="280">
        <v>0.151</v>
      </c>
      <c r="G14" s="280">
        <v>0.189</v>
      </c>
      <c r="H14" s="280">
        <v>0.19500000000000001</v>
      </c>
      <c r="I14" s="280">
        <v>0.214</v>
      </c>
      <c r="J14" s="280">
        <v>0.21099999999999999</v>
      </c>
      <c r="K14" s="280">
        <v>0.20200000000000001</v>
      </c>
      <c r="L14" s="280">
        <v>0.17100000000000001</v>
      </c>
      <c r="M14" s="280">
        <v>0.14199999999999999</v>
      </c>
      <c r="N14" s="281">
        <v>0.13200000000000001</v>
      </c>
    </row>
    <row r="16" spans="1:14" ht="25.5" x14ac:dyDescent="0.2">
      <c r="A16" s="448" t="s">
        <v>236</v>
      </c>
      <c r="B16" s="204" t="s">
        <v>3</v>
      </c>
      <c r="C16" s="204" t="s">
        <v>4</v>
      </c>
      <c r="D16" s="204" t="s">
        <v>5</v>
      </c>
      <c r="E16" s="33" t="s">
        <v>6</v>
      </c>
      <c r="F16" s="33" t="s">
        <v>17</v>
      </c>
      <c r="G16" s="33" t="s">
        <v>18</v>
      </c>
      <c r="H16" s="205" t="s">
        <v>203</v>
      </c>
    </row>
    <row r="17" spans="1:10" ht="21.75" customHeight="1" x14ac:dyDescent="0.2">
      <c r="A17" s="449"/>
      <c r="B17" s="178" t="str">
        <f>IF(N8&lt;M8,"J",IF(N8&gt;M8,"L","K"))</f>
        <v>J</v>
      </c>
      <c r="C17" s="179" t="str">
        <f>IF(N9&lt;M9,"J",IF(N9&gt;M9,"L","K"))</f>
        <v>L</v>
      </c>
      <c r="D17" s="179" t="str">
        <f>IF(N10&lt;M10,"J",IF(N10&gt;M10,"L","K"))</f>
        <v>L</v>
      </c>
      <c r="E17" s="179" t="str">
        <f>IF(N11&lt;M11,"J",IF(N11&gt;M11,"L","K"))</f>
        <v>L</v>
      </c>
      <c r="F17" s="179" t="str">
        <f>IF(N12&lt;M12,"J",IF(N12&gt;M12,"L","K"))</f>
        <v>J</v>
      </c>
      <c r="G17" s="179" t="str">
        <f>IF(N13&lt;M13,"J",IF(N13&gt;M13,"L","K"))</f>
        <v>L</v>
      </c>
      <c r="H17" s="180" t="str">
        <f>IF(N14&lt;M14,"J",IF(N14&gt;M4,"L","K"))</f>
        <v>J</v>
      </c>
    </row>
    <row r="18" spans="1:10" x14ac:dyDescent="0.2">
      <c r="A18" s="50"/>
      <c r="B18" s="54"/>
      <c r="C18" s="54"/>
      <c r="D18" s="54"/>
      <c r="E18" s="54"/>
      <c r="F18" s="54"/>
      <c r="G18" s="54"/>
      <c r="H18" s="54"/>
    </row>
    <row r="19" spans="1:10" x14ac:dyDescent="0.2">
      <c r="A19" s="4" t="str">
        <f>"Chart 15:  "&amp;A1</f>
        <v>Chart 15:  Unemployment aged 16-24 (% of all) - APS</v>
      </c>
      <c r="B19" s="1"/>
      <c r="C19" s="1"/>
      <c r="D19" s="1"/>
      <c r="E19" s="1"/>
      <c r="F19" s="1"/>
      <c r="G19" s="1"/>
      <c r="H19" s="1"/>
      <c r="I19" s="1"/>
      <c r="J19" s="1"/>
    </row>
    <row r="39" spans="1:10" ht="13.5" thickBot="1" x14ac:dyDescent="0.25"/>
    <row r="40" spans="1:10" ht="45.75" customHeight="1" thickBot="1" x14ac:dyDescent="0.25">
      <c r="A40" s="452" t="s">
        <v>263</v>
      </c>
      <c r="B40" s="455"/>
      <c r="C40" s="455"/>
      <c r="D40" s="455"/>
      <c r="E40" s="455"/>
      <c r="F40" s="455"/>
      <c r="G40" s="455"/>
      <c r="H40" s="455"/>
      <c r="I40" s="453"/>
      <c r="J40" s="454"/>
    </row>
    <row r="42" spans="1:10" ht="14.25" x14ac:dyDescent="0.2">
      <c r="A42" s="9" t="s">
        <v>10</v>
      </c>
      <c r="B42" s="1"/>
      <c r="C42" s="10">
        <v>2016</v>
      </c>
      <c r="D42" s="1"/>
      <c r="E42" s="1"/>
      <c r="F42" s="1"/>
      <c r="G42" s="1"/>
      <c r="H42" s="1"/>
      <c r="I42" s="1"/>
      <c r="J42" s="1"/>
    </row>
    <row r="43" spans="1:10" ht="14.25" x14ac:dyDescent="0.2">
      <c r="A43" s="9" t="s">
        <v>11</v>
      </c>
      <c r="B43" s="1"/>
      <c r="C43" s="10">
        <v>2017</v>
      </c>
      <c r="D43" s="1"/>
      <c r="E43" s="1"/>
      <c r="F43" s="1"/>
      <c r="G43" s="1"/>
      <c r="H43" s="1"/>
      <c r="I43" s="1"/>
      <c r="J43" s="1"/>
    </row>
    <row r="44" spans="1:10" ht="14.25" x14ac:dyDescent="0.2">
      <c r="A44" s="9" t="s">
        <v>12</v>
      </c>
      <c r="B44" s="9"/>
      <c r="C44" s="9" t="s">
        <v>13</v>
      </c>
      <c r="D44" s="1"/>
      <c r="E44" s="1"/>
      <c r="F44" s="1"/>
      <c r="G44" s="1"/>
      <c r="H44" s="1"/>
      <c r="I44" s="1"/>
      <c r="J44" s="1"/>
    </row>
    <row r="46" spans="1:10" ht="14.25" x14ac:dyDescent="0.2">
      <c r="A46" s="9" t="s">
        <v>14</v>
      </c>
      <c r="B46" s="1"/>
      <c r="C46" s="1"/>
      <c r="D46" s="1"/>
      <c r="E46" s="1"/>
      <c r="F46" s="1"/>
      <c r="G46" s="1"/>
      <c r="H46" s="1"/>
      <c r="I46" s="1"/>
      <c r="J46" s="1"/>
    </row>
    <row r="47" spans="1:10" ht="14.25" x14ac:dyDescent="0.2">
      <c r="A47" s="11">
        <v>42913</v>
      </c>
      <c r="B47" s="1"/>
      <c r="C47" s="1"/>
      <c r="D47" s="1"/>
      <c r="E47" s="1"/>
      <c r="F47" s="1"/>
      <c r="G47" s="1"/>
      <c r="H47" s="1"/>
      <c r="I47" s="1"/>
      <c r="J47" s="1"/>
    </row>
  </sheetData>
  <mergeCells count="3">
    <mergeCell ref="A3:H4"/>
    <mergeCell ref="A16:A17"/>
    <mergeCell ref="A40:J40"/>
  </mergeCells>
  <phoneticPr fontId="5" type="noConversion"/>
  <hyperlinks>
    <hyperlink ref="J1" location="'15D'!A1" display="Data &gt;&gt;"/>
    <hyperlink ref="H1" location="Contents!A1" display="&lt;&lt; Contents"/>
  </hyperlinks>
  <pageMargins left="0.75" right="0.75" top="1" bottom="1" header="0.5" footer="0.5"/>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O44"/>
  <sheetViews>
    <sheetView showGridLines="0" workbookViewId="0">
      <selection activeCell="A37" sqref="A37:K37"/>
    </sheetView>
  </sheetViews>
  <sheetFormatPr defaultRowHeight="12.75" x14ac:dyDescent="0.2"/>
  <cols>
    <col min="1" max="1" width="12" customWidth="1"/>
    <col min="2" max="2" width="11.5703125" customWidth="1"/>
    <col min="3" max="15" width="6.5703125" customWidth="1"/>
  </cols>
  <sheetData>
    <row r="1" spans="1:15" ht="15.75" x14ac:dyDescent="0.25">
      <c r="A1" s="14" t="s">
        <v>221</v>
      </c>
      <c r="B1" s="1"/>
      <c r="C1" s="1"/>
      <c r="D1" s="1"/>
      <c r="E1" s="1"/>
      <c r="F1" s="1"/>
      <c r="G1" s="1"/>
      <c r="H1" s="1"/>
      <c r="I1" s="69" t="s">
        <v>152</v>
      </c>
      <c r="J1" s="1"/>
      <c r="K1" s="76" t="s">
        <v>98</v>
      </c>
    </row>
    <row r="2" spans="1:15" x14ac:dyDescent="0.2">
      <c r="A2" s="67" t="s">
        <v>239</v>
      </c>
    </row>
    <row r="4" spans="1:15" ht="38.25" x14ac:dyDescent="0.2">
      <c r="A4" s="291" t="s">
        <v>104</v>
      </c>
      <c r="B4" s="38" t="s">
        <v>2</v>
      </c>
      <c r="C4" s="31"/>
      <c r="D4" s="35"/>
      <c r="E4" s="35"/>
      <c r="F4" s="35"/>
      <c r="G4" s="35"/>
      <c r="H4" s="35"/>
      <c r="I4" s="35"/>
      <c r="J4" s="35"/>
      <c r="K4" s="35"/>
      <c r="L4" s="35"/>
      <c r="M4" s="35"/>
      <c r="N4" s="35"/>
      <c r="O4" s="35"/>
    </row>
    <row r="5" spans="1:15" x14ac:dyDescent="0.2">
      <c r="A5" s="44" t="s">
        <v>0</v>
      </c>
      <c r="B5" s="286">
        <v>2003</v>
      </c>
      <c r="C5" s="287">
        <v>2004</v>
      </c>
      <c r="D5" s="287">
        <v>2005</v>
      </c>
      <c r="E5" s="287">
        <v>2006</v>
      </c>
      <c r="F5" s="287">
        <v>2007</v>
      </c>
      <c r="G5" s="287">
        <v>2008</v>
      </c>
      <c r="H5" s="287">
        <v>2009</v>
      </c>
      <c r="I5" s="287">
        <v>2010</v>
      </c>
      <c r="J5" s="287">
        <v>2011</v>
      </c>
      <c r="K5" s="287">
        <v>2012</v>
      </c>
      <c r="L5" s="287">
        <v>2013</v>
      </c>
      <c r="M5" s="287">
        <v>2014</v>
      </c>
      <c r="N5" s="287">
        <v>2015</v>
      </c>
      <c r="O5" s="288">
        <v>2016</v>
      </c>
    </row>
    <row r="6" spans="1:15" x14ac:dyDescent="0.2">
      <c r="A6" s="200" t="s">
        <v>3</v>
      </c>
      <c r="B6" s="274">
        <v>0.22500000000000001</v>
      </c>
      <c r="C6" s="275">
        <v>0.21</v>
      </c>
      <c r="D6" s="275">
        <v>0.25800000000000001</v>
      </c>
      <c r="E6" s="275">
        <v>0.26700000000000002</v>
      </c>
      <c r="F6" s="275">
        <v>0.26400000000000001</v>
      </c>
      <c r="G6" s="275">
        <v>0.26500000000000001</v>
      </c>
      <c r="H6" s="275">
        <v>0.26200000000000001</v>
      </c>
      <c r="I6" s="275">
        <v>0.23799999999999999</v>
      </c>
      <c r="J6" s="275">
        <v>0.25</v>
      </c>
      <c r="K6" s="275">
        <v>0.24</v>
      </c>
      <c r="L6" s="275">
        <v>0.22500000000000001</v>
      </c>
      <c r="M6" s="275">
        <v>0.20499999999999999</v>
      </c>
      <c r="N6" s="275">
        <v>0.1855072463768116</v>
      </c>
      <c r="O6" s="302">
        <v>0.185</v>
      </c>
    </row>
    <row r="7" spans="1:15" x14ac:dyDescent="0.2">
      <c r="A7" s="201" t="s">
        <v>4</v>
      </c>
      <c r="B7" s="277">
        <v>0.26600000000000001</v>
      </c>
      <c r="C7" s="134">
        <v>0.27500000000000002</v>
      </c>
      <c r="D7" s="134">
        <v>0.29299999999999998</v>
      </c>
      <c r="E7" s="134">
        <v>0.30299999999999999</v>
      </c>
      <c r="F7" s="134">
        <v>0.32900000000000001</v>
      </c>
      <c r="G7" s="134">
        <v>0.32300000000000001</v>
      </c>
      <c r="H7" s="134">
        <v>0.29399999999999998</v>
      </c>
      <c r="I7" s="134">
        <v>0.27500000000000002</v>
      </c>
      <c r="J7" s="134">
        <v>0.28899999999999998</v>
      </c>
      <c r="K7" s="134">
        <v>0.29099999999999998</v>
      </c>
      <c r="L7" s="134">
        <v>0.28100000000000003</v>
      </c>
      <c r="M7" s="134">
        <v>0.26500000000000001</v>
      </c>
      <c r="N7" s="134">
        <v>0.24517906336088155</v>
      </c>
      <c r="O7" s="172">
        <v>0.21199999999999999</v>
      </c>
    </row>
    <row r="8" spans="1:15" x14ac:dyDescent="0.2">
      <c r="A8" s="201" t="s">
        <v>5</v>
      </c>
      <c r="B8" s="277">
        <v>0.23400000000000001</v>
      </c>
      <c r="C8" s="134">
        <v>0.25800000000000001</v>
      </c>
      <c r="D8" s="134">
        <v>0.28699999999999998</v>
      </c>
      <c r="E8" s="134">
        <v>0.30199999999999999</v>
      </c>
      <c r="F8" s="134">
        <v>0.29499999999999998</v>
      </c>
      <c r="G8" s="134">
        <v>0.30499999999999999</v>
      </c>
      <c r="H8" s="134">
        <v>0.28299999999999997</v>
      </c>
      <c r="I8" s="134">
        <v>0.26400000000000001</v>
      </c>
      <c r="J8" s="134">
        <v>0.27300000000000002</v>
      </c>
      <c r="K8" s="134">
        <v>0.29499999999999998</v>
      </c>
      <c r="L8" s="134">
        <v>0.26800000000000002</v>
      </c>
      <c r="M8" s="134">
        <v>0.254</v>
      </c>
      <c r="N8" s="134">
        <v>0.23369565217391305</v>
      </c>
      <c r="O8" s="172">
        <v>0.23400000000000001</v>
      </c>
    </row>
    <row r="9" spans="1:15" x14ac:dyDescent="0.2">
      <c r="A9" s="201" t="s">
        <v>6</v>
      </c>
      <c r="B9" s="277">
        <v>0.246</v>
      </c>
      <c r="C9" s="134">
        <v>0.249</v>
      </c>
      <c r="D9" s="134">
        <v>0.27900000000000003</v>
      </c>
      <c r="E9" s="134">
        <v>0.28899999999999998</v>
      </c>
      <c r="F9" s="134">
        <v>0.29899999999999999</v>
      </c>
      <c r="G9" s="134">
        <v>0.29799999999999999</v>
      </c>
      <c r="H9" s="134">
        <v>0.28000000000000003</v>
      </c>
      <c r="I9" s="134">
        <v>0.25900000000000001</v>
      </c>
      <c r="J9" s="134">
        <v>0.27100000000000002</v>
      </c>
      <c r="K9" s="134">
        <v>0.27200000000000002</v>
      </c>
      <c r="L9" s="134">
        <v>0.25600000000000001</v>
      </c>
      <c r="M9" s="134">
        <v>0.23899999999999999</v>
      </c>
      <c r="N9" s="134">
        <v>0.21948488241881298</v>
      </c>
      <c r="O9" s="172">
        <v>0.20599999999999999</v>
      </c>
    </row>
    <row r="10" spans="1:15" x14ac:dyDescent="0.2">
      <c r="A10" s="201" t="s">
        <v>17</v>
      </c>
      <c r="B10" s="277">
        <v>0.23300000000000001</v>
      </c>
      <c r="C10" s="134">
        <v>0.249</v>
      </c>
      <c r="D10" s="134">
        <v>0.27400000000000002</v>
      </c>
      <c r="E10" s="134">
        <v>0.28699999999999998</v>
      </c>
      <c r="F10" s="134">
        <v>0.29199999999999998</v>
      </c>
      <c r="G10" s="134">
        <v>0.29499999999999998</v>
      </c>
      <c r="H10" s="134">
        <v>0.28699999999999998</v>
      </c>
      <c r="I10" s="134">
        <v>0.27200000000000002</v>
      </c>
      <c r="J10" s="134">
        <v>0.27900000000000003</v>
      </c>
      <c r="K10" s="134">
        <v>0.27100000000000002</v>
      </c>
      <c r="L10" s="134">
        <v>0.248</v>
      </c>
      <c r="M10" s="134">
        <v>0.22800000000000001</v>
      </c>
      <c r="N10" s="134">
        <v>0.20904797414864529</v>
      </c>
      <c r="O10" s="172">
        <v>0.20300000000000001</v>
      </c>
    </row>
    <row r="11" spans="1:15" x14ac:dyDescent="0.2">
      <c r="A11" s="201" t="s">
        <v>18</v>
      </c>
      <c r="B11" s="277">
        <v>0.26</v>
      </c>
      <c r="C11" s="134">
        <v>0.27100000000000002</v>
      </c>
      <c r="D11" s="134">
        <v>0.29799999999999999</v>
      </c>
      <c r="E11" s="134">
        <v>0.308</v>
      </c>
      <c r="F11" s="134">
        <v>0.313</v>
      </c>
      <c r="G11" s="134">
        <v>0.317</v>
      </c>
      <c r="H11" s="134">
        <v>0.30499999999999999</v>
      </c>
      <c r="I11" s="134">
        <v>0.28899999999999998</v>
      </c>
      <c r="J11" s="134">
        <v>0.30199999999999999</v>
      </c>
      <c r="K11" s="134">
        <v>0.29899999999999999</v>
      </c>
      <c r="L11" s="134">
        <v>0.27600000000000002</v>
      </c>
      <c r="M11" s="134">
        <v>0.25600000000000001</v>
      </c>
      <c r="N11" s="134">
        <v>0.23289796974007501</v>
      </c>
      <c r="O11" s="172">
        <v>0.223</v>
      </c>
    </row>
    <row r="12" spans="1:15" x14ac:dyDescent="0.2">
      <c r="A12" s="202" t="s">
        <v>203</v>
      </c>
      <c r="B12" s="283">
        <v>0.27900000000000003</v>
      </c>
      <c r="C12" s="173">
        <v>0.28799999999999998</v>
      </c>
      <c r="D12" s="173">
        <v>0.30599999999999999</v>
      </c>
      <c r="E12" s="173">
        <v>0.312</v>
      </c>
      <c r="F12" s="173">
        <v>0.312</v>
      </c>
      <c r="G12" s="173">
        <v>0.315</v>
      </c>
      <c r="H12" s="173">
        <v>0.30299999999999999</v>
      </c>
      <c r="I12" s="173">
        <v>0.29099999999999998</v>
      </c>
      <c r="J12" s="173">
        <v>0.29499999999999998</v>
      </c>
      <c r="K12" s="173">
        <v>0.28899999999999998</v>
      </c>
      <c r="L12" s="173">
        <v>0.26400000000000001</v>
      </c>
      <c r="M12" s="173">
        <v>0.24199999999999999</v>
      </c>
      <c r="N12" s="173">
        <v>0.22530408773678964</v>
      </c>
      <c r="O12" s="174">
        <v>0.218</v>
      </c>
    </row>
    <row r="13" spans="1:15" ht="12.75" customHeight="1" x14ac:dyDescent="0.2">
      <c r="A13" s="79"/>
      <c r="B13" s="97"/>
      <c r="C13" s="97"/>
      <c r="D13" s="97"/>
      <c r="E13" s="97"/>
      <c r="F13" s="97"/>
      <c r="G13" s="97"/>
      <c r="H13" s="97"/>
      <c r="I13" s="8"/>
    </row>
    <row r="14" spans="1:15" ht="27.75" customHeight="1" x14ac:dyDescent="0.2">
      <c r="A14" s="448" t="s">
        <v>236</v>
      </c>
      <c r="B14" s="156" t="s">
        <v>3</v>
      </c>
      <c r="C14" s="157" t="s">
        <v>4</v>
      </c>
      <c r="D14" s="157" t="s">
        <v>5</v>
      </c>
      <c r="E14" s="145" t="s">
        <v>6</v>
      </c>
      <c r="F14" s="145" t="s">
        <v>17</v>
      </c>
      <c r="G14" s="145" t="s">
        <v>18</v>
      </c>
      <c r="H14" s="159" t="s">
        <v>203</v>
      </c>
      <c r="I14" s="8"/>
    </row>
    <row r="15" spans="1:15" ht="36" customHeight="1" x14ac:dyDescent="0.2">
      <c r="A15" s="449"/>
      <c r="B15" s="153" t="str">
        <f>IF(O6&lt;N6,"J",IF(O6&gt;N6,"L","K"))</f>
        <v>J</v>
      </c>
      <c r="C15" s="154" t="str">
        <f>IF(O7&lt;N7,"J",IF(O7&gt;N7,"L","K"))</f>
        <v>J</v>
      </c>
      <c r="D15" s="154" t="str">
        <f>IF(O8&lt;N8,"J",IF(O8&gt;N8,"L","K"))</f>
        <v>L</v>
      </c>
      <c r="E15" s="154" t="str">
        <f>IF(O9&lt;N9,"J",IF(O9&gt;N9,"L","K"))</f>
        <v>J</v>
      </c>
      <c r="F15" s="154" t="str">
        <f>IF(O10&lt;N10,"J",IF(O10&gt;N10,"L","K"))</f>
        <v>J</v>
      </c>
      <c r="G15" s="154" t="str">
        <f>IF(O11&lt;N11,"J",IF(O11&gt;N11,"L","K"))</f>
        <v>J</v>
      </c>
      <c r="H15" s="155" t="str">
        <f>IF(O12&lt;N12,"J",IF(O12&gt;N12,"L","K"))</f>
        <v>J</v>
      </c>
      <c r="I15" s="8"/>
      <c r="N15" s="49"/>
    </row>
    <row r="17" spans="1:11" x14ac:dyDescent="0.2">
      <c r="A17" s="4" t="str">
        <f>"Chart 16  "&amp;A1</f>
        <v>Chart 16  Claimant unemployment aged 16-24 (% of all)</v>
      </c>
      <c r="B17" s="1"/>
      <c r="C17" s="1"/>
      <c r="D17" s="1"/>
      <c r="E17" s="1"/>
      <c r="F17" s="1"/>
      <c r="G17" s="1"/>
      <c r="H17" s="1"/>
      <c r="I17" s="1"/>
      <c r="J17" s="1"/>
      <c r="K17" s="1"/>
    </row>
    <row r="36" spans="1:11" ht="13.5" thickBot="1" x14ac:dyDescent="0.25"/>
    <row r="37" spans="1:11" ht="45" customHeight="1" thickBot="1" x14ac:dyDescent="0.25">
      <c r="A37" s="452" t="s">
        <v>264</v>
      </c>
      <c r="B37" s="455"/>
      <c r="C37" s="455"/>
      <c r="D37" s="455"/>
      <c r="E37" s="455"/>
      <c r="F37" s="455"/>
      <c r="G37" s="455"/>
      <c r="H37" s="455"/>
      <c r="I37" s="453"/>
      <c r="J37" s="453"/>
      <c r="K37" s="454"/>
    </row>
    <row r="39" spans="1:11" ht="14.25" x14ac:dyDescent="0.2">
      <c r="A39" s="9" t="s">
        <v>10</v>
      </c>
      <c r="B39" s="1"/>
      <c r="C39" s="10">
        <v>2016</v>
      </c>
      <c r="D39" s="1"/>
      <c r="E39" s="1"/>
      <c r="F39" s="1"/>
      <c r="G39" s="1"/>
      <c r="H39" s="1"/>
      <c r="I39" s="1"/>
      <c r="J39" s="1"/>
      <c r="K39" s="1"/>
    </row>
    <row r="40" spans="1:11" ht="14.25" x14ac:dyDescent="0.2">
      <c r="A40" s="9" t="s">
        <v>11</v>
      </c>
      <c r="B40" s="1"/>
      <c r="C40" s="10">
        <v>2017</v>
      </c>
      <c r="D40" s="1"/>
      <c r="E40" s="1"/>
      <c r="F40" s="1"/>
      <c r="G40" s="1"/>
      <c r="H40" s="1"/>
      <c r="I40" s="1"/>
      <c r="J40" s="1"/>
      <c r="K40" s="1"/>
    </row>
    <row r="41" spans="1:11" ht="14.25" x14ac:dyDescent="0.2">
      <c r="A41" s="9" t="s">
        <v>12</v>
      </c>
      <c r="B41" s="9"/>
      <c r="C41" s="9" t="s">
        <v>13</v>
      </c>
      <c r="D41" s="1"/>
      <c r="E41" s="1"/>
      <c r="F41" s="1"/>
      <c r="G41" s="1"/>
      <c r="H41" s="1"/>
      <c r="I41" s="1"/>
      <c r="J41" s="1"/>
      <c r="K41" s="1"/>
    </row>
    <row r="43" spans="1:11" ht="14.25" x14ac:dyDescent="0.2">
      <c r="A43" s="9" t="s">
        <v>14</v>
      </c>
      <c r="B43" s="1"/>
      <c r="C43" s="1"/>
      <c r="D43" s="1"/>
      <c r="E43" s="1"/>
      <c r="F43" s="1"/>
      <c r="G43" s="1"/>
      <c r="H43" s="1"/>
      <c r="I43" s="1"/>
      <c r="J43" s="1"/>
      <c r="K43" s="1"/>
    </row>
    <row r="44" spans="1:11" ht="14.25" x14ac:dyDescent="0.2">
      <c r="A44" s="11">
        <v>42913</v>
      </c>
      <c r="B44" s="1"/>
      <c r="C44" s="1"/>
      <c r="D44" s="1"/>
      <c r="E44" s="1"/>
      <c r="F44" s="1"/>
      <c r="G44" s="1"/>
      <c r="H44" s="1"/>
      <c r="I44" s="1"/>
      <c r="J44" s="1"/>
      <c r="K44" s="1"/>
    </row>
  </sheetData>
  <mergeCells count="2">
    <mergeCell ref="A14:A15"/>
    <mergeCell ref="A37:K37"/>
  </mergeCells>
  <phoneticPr fontId="5" type="noConversion"/>
  <hyperlinks>
    <hyperlink ref="K1" location="'16D'!A1" display="Data &gt;&gt;"/>
    <hyperlink ref="I1" location="Contents!A1" display="&lt;&lt; Contents"/>
  </hyperlinks>
  <pageMargins left="0.75" right="0.75" top="1" bottom="1" header="0.5" footer="0.5"/>
  <pageSetup paperSize="9" orientation="portrait" verticalDpi="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7"/>
  <sheetViews>
    <sheetView showGridLines="0" workbookViewId="0">
      <selection activeCell="K4" sqref="K4"/>
    </sheetView>
  </sheetViews>
  <sheetFormatPr defaultRowHeight="12.75" x14ac:dyDescent="0.2"/>
  <cols>
    <col min="1" max="1" width="21.7109375" customWidth="1"/>
    <col min="11" max="11" width="95.85546875" style="30" customWidth="1"/>
    <col min="12" max="19" width="9.140625" style="30"/>
  </cols>
  <sheetData>
    <row r="1" spans="1:19" ht="15.75" customHeight="1" x14ac:dyDescent="0.25">
      <c r="A1" s="14" t="s">
        <v>173</v>
      </c>
      <c r="B1" s="14"/>
      <c r="C1" s="14"/>
      <c r="D1" s="14"/>
      <c r="E1" s="14"/>
      <c r="F1" s="14"/>
      <c r="G1" s="14"/>
      <c r="H1" s="14"/>
      <c r="I1" s="14"/>
      <c r="K1" s="14" t="s">
        <v>173</v>
      </c>
      <c r="M1" s="396" t="s">
        <v>173</v>
      </c>
      <c r="N1" s="351"/>
      <c r="O1" s="351"/>
      <c r="P1" s="351"/>
      <c r="Q1" s="351"/>
      <c r="R1" s="351"/>
      <c r="S1" s="351"/>
    </row>
    <row r="2" spans="1:19" s="3" customFormat="1" ht="15.75" customHeight="1" x14ac:dyDescent="0.25">
      <c r="A2" s="59"/>
      <c r="B2" s="59"/>
      <c r="C2" s="59"/>
      <c r="D2" s="59"/>
      <c r="E2" s="59"/>
      <c r="F2" s="59"/>
      <c r="G2" s="59"/>
      <c r="H2" s="59"/>
      <c r="I2" s="59"/>
      <c r="K2" s="59"/>
      <c r="L2" s="12"/>
      <c r="M2" s="59"/>
      <c r="N2" s="12"/>
      <c r="O2" s="12"/>
      <c r="P2" s="12"/>
      <c r="Q2" s="12"/>
      <c r="R2" s="12"/>
      <c r="S2" s="12"/>
    </row>
    <row r="3" spans="1:19" ht="15" x14ac:dyDescent="0.25">
      <c r="A3" s="394" t="s">
        <v>347</v>
      </c>
      <c r="B3" s="105"/>
      <c r="C3" s="105"/>
      <c r="D3" s="105"/>
      <c r="E3" s="105"/>
      <c r="F3" s="105"/>
      <c r="G3" s="105"/>
      <c r="H3" s="105"/>
      <c r="K3" s="112" t="s">
        <v>315</v>
      </c>
      <c r="M3" s="112" t="s">
        <v>316</v>
      </c>
    </row>
    <row r="4" spans="1:19" x14ac:dyDescent="0.2">
      <c r="A4" s="434" t="s">
        <v>348</v>
      </c>
      <c r="B4" s="435"/>
      <c r="C4" s="435"/>
      <c r="D4" s="435"/>
      <c r="E4" s="435"/>
      <c r="F4" s="435"/>
      <c r="G4" s="105"/>
      <c r="H4" s="105"/>
      <c r="I4" s="105"/>
      <c r="K4" s="101" t="s">
        <v>346</v>
      </c>
      <c r="M4" s="101" t="s">
        <v>345</v>
      </c>
    </row>
    <row r="5" spans="1:19" ht="31.5" customHeight="1" x14ac:dyDescent="0.2">
      <c r="A5" s="395"/>
      <c r="B5" s="389"/>
      <c r="C5" s="389"/>
      <c r="D5" s="389"/>
      <c r="E5" s="389"/>
      <c r="I5" s="105"/>
      <c r="K5" s="55" t="s">
        <v>350</v>
      </c>
      <c r="M5" s="55" t="s">
        <v>317</v>
      </c>
      <c r="N5" s="55" t="s">
        <v>318</v>
      </c>
    </row>
    <row r="6" spans="1:19" x14ac:dyDescent="0.2">
      <c r="K6" s="392" t="s">
        <v>153</v>
      </c>
      <c r="M6" s="30">
        <v>70.209999999999994</v>
      </c>
      <c r="N6" s="30" t="s">
        <v>319</v>
      </c>
    </row>
    <row r="7" spans="1:19" ht="15" x14ac:dyDescent="0.25">
      <c r="A7" s="112" t="s">
        <v>178</v>
      </c>
      <c r="K7" s="393" t="s">
        <v>278</v>
      </c>
      <c r="M7" s="30">
        <v>73.11</v>
      </c>
      <c r="N7" s="30" t="s">
        <v>320</v>
      </c>
    </row>
    <row r="8" spans="1:19" x14ac:dyDescent="0.2">
      <c r="A8" s="102"/>
      <c r="K8" s="393" t="s">
        <v>154</v>
      </c>
      <c r="M8" s="30">
        <v>73.12</v>
      </c>
      <c r="N8" s="30" t="s">
        <v>321</v>
      </c>
    </row>
    <row r="9" spans="1:19" ht="17.25" customHeight="1" x14ac:dyDescent="0.2">
      <c r="A9" s="82" t="s">
        <v>153</v>
      </c>
      <c r="K9" s="392" t="s">
        <v>279</v>
      </c>
    </row>
    <row r="10" spans="1:19" ht="14.25" x14ac:dyDescent="0.2">
      <c r="A10" s="82" t="s">
        <v>154</v>
      </c>
      <c r="K10" s="393" t="s">
        <v>280</v>
      </c>
      <c r="N10" s="55" t="s">
        <v>322</v>
      </c>
    </row>
    <row r="11" spans="1:19" ht="14.25" x14ac:dyDescent="0.2">
      <c r="A11" s="82" t="s">
        <v>155</v>
      </c>
      <c r="M11" s="30">
        <v>71.11</v>
      </c>
      <c r="N11" s="30" t="s">
        <v>323</v>
      </c>
    </row>
    <row r="12" spans="1:19" ht="14.25" x14ac:dyDescent="0.2">
      <c r="A12" s="82" t="s">
        <v>156</v>
      </c>
    </row>
    <row r="13" spans="1:19" ht="14.25" x14ac:dyDescent="0.2">
      <c r="A13" s="82" t="s">
        <v>157</v>
      </c>
      <c r="K13" s="55" t="s">
        <v>351</v>
      </c>
      <c r="N13" s="55" t="s">
        <v>324</v>
      </c>
    </row>
    <row r="14" spans="1:19" ht="14.25" x14ac:dyDescent="0.2">
      <c r="A14" s="82" t="s">
        <v>158</v>
      </c>
      <c r="K14" s="392" t="s">
        <v>279</v>
      </c>
      <c r="M14" s="30">
        <v>32.119999999999997</v>
      </c>
      <c r="N14" s="30" t="s">
        <v>325</v>
      </c>
    </row>
    <row r="15" spans="1:19" x14ac:dyDescent="0.2">
      <c r="K15" s="393" t="s">
        <v>281</v>
      </c>
    </row>
    <row r="16" spans="1:19" ht="14.25" x14ac:dyDescent="0.2">
      <c r="A16" s="82" t="s">
        <v>159</v>
      </c>
      <c r="K16" s="393" t="s">
        <v>282</v>
      </c>
      <c r="N16" s="55" t="s">
        <v>326</v>
      </c>
    </row>
    <row r="17" spans="1:14" ht="14.25" x14ac:dyDescent="0.2">
      <c r="A17" s="82" t="s">
        <v>160</v>
      </c>
      <c r="K17" s="393" t="s">
        <v>283</v>
      </c>
      <c r="M17" s="30">
        <v>74.099999999999994</v>
      </c>
      <c r="N17" s="30" t="s">
        <v>327</v>
      </c>
    </row>
    <row r="18" spans="1:14" ht="14.25" x14ac:dyDescent="0.2">
      <c r="A18" s="82" t="s">
        <v>161</v>
      </c>
      <c r="K18" s="393" t="s">
        <v>284</v>
      </c>
    </row>
    <row r="19" spans="1:14" ht="14.25" x14ac:dyDescent="0.2">
      <c r="A19" s="82" t="s">
        <v>162</v>
      </c>
      <c r="K19" s="393" t="s">
        <v>160</v>
      </c>
      <c r="N19" s="55" t="s">
        <v>328</v>
      </c>
    </row>
    <row r="20" spans="1:14" ht="14.25" x14ac:dyDescent="0.2">
      <c r="A20" s="82" t="s">
        <v>163</v>
      </c>
      <c r="K20" s="392" t="s">
        <v>153</v>
      </c>
      <c r="M20" s="30">
        <v>59.1</v>
      </c>
      <c r="N20" s="30" t="s">
        <v>329</v>
      </c>
    </row>
    <row r="21" spans="1:14" ht="14.25" x14ac:dyDescent="0.2">
      <c r="A21" s="82"/>
      <c r="K21" s="393" t="s">
        <v>285</v>
      </c>
      <c r="M21" s="30">
        <v>60</v>
      </c>
      <c r="N21" s="30" t="s">
        <v>330</v>
      </c>
    </row>
    <row r="22" spans="1:14" ht="14.25" x14ac:dyDescent="0.2">
      <c r="A22" s="82"/>
      <c r="K22" s="393" t="s">
        <v>155</v>
      </c>
      <c r="M22" s="30">
        <v>74.2</v>
      </c>
      <c r="N22" s="30" t="s">
        <v>331</v>
      </c>
    </row>
    <row r="23" spans="1:14" ht="14.25" x14ac:dyDescent="0.2">
      <c r="A23" s="82"/>
      <c r="K23" s="393" t="s">
        <v>156</v>
      </c>
    </row>
    <row r="24" spans="1:14" ht="10.5" customHeight="1" x14ac:dyDescent="0.2">
      <c r="K24" s="393" t="s">
        <v>157</v>
      </c>
    </row>
    <row r="25" spans="1:14" ht="48.75" customHeight="1" x14ac:dyDescent="0.2">
      <c r="A25" s="436" t="s">
        <v>179</v>
      </c>
      <c r="B25" s="437"/>
      <c r="C25" s="437"/>
      <c r="D25" s="437"/>
      <c r="E25" s="437"/>
      <c r="F25" s="437"/>
      <c r="N25" s="55" t="s">
        <v>332</v>
      </c>
    </row>
    <row r="26" spans="1:14" ht="15" x14ac:dyDescent="0.2">
      <c r="A26" s="388"/>
      <c r="B26" s="105"/>
      <c r="C26" s="105"/>
      <c r="D26" s="105"/>
      <c r="E26" s="105"/>
      <c r="F26" s="105"/>
      <c r="M26" s="30">
        <v>62.01</v>
      </c>
      <c r="N26" s="30" t="s">
        <v>333</v>
      </c>
    </row>
    <row r="27" spans="1:14" ht="15" x14ac:dyDescent="0.25">
      <c r="A27" s="112" t="s">
        <v>164</v>
      </c>
      <c r="K27" s="55" t="s">
        <v>349</v>
      </c>
      <c r="M27" s="30">
        <v>62.02</v>
      </c>
      <c r="N27" s="30" t="s">
        <v>334</v>
      </c>
    </row>
    <row r="28" spans="1:14" ht="15" x14ac:dyDescent="0.25">
      <c r="A28" s="112"/>
      <c r="K28" s="392" t="s">
        <v>153</v>
      </c>
    </row>
    <row r="29" spans="1:14" ht="12.75" customHeight="1" x14ac:dyDescent="0.2">
      <c r="A29" s="82" t="s">
        <v>161</v>
      </c>
      <c r="I29" s="105"/>
      <c r="K29" s="393" t="s">
        <v>286</v>
      </c>
      <c r="N29" s="55" t="s">
        <v>335</v>
      </c>
    </row>
    <row r="30" spans="1:14" ht="14.25" x14ac:dyDescent="0.2">
      <c r="A30" s="82" t="s">
        <v>165</v>
      </c>
      <c r="I30" s="105"/>
      <c r="K30" s="393" t="s">
        <v>287</v>
      </c>
      <c r="M30" s="30">
        <v>58</v>
      </c>
      <c r="N30" s="30" t="s">
        <v>336</v>
      </c>
    </row>
    <row r="31" spans="1:14" ht="14.25" x14ac:dyDescent="0.2">
      <c r="A31" s="82" t="s">
        <v>166</v>
      </c>
      <c r="H31" s="105"/>
      <c r="I31" s="105"/>
      <c r="K31" s="393" t="s">
        <v>288</v>
      </c>
      <c r="M31" s="30">
        <v>74.3</v>
      </c>
      <c r="N31" s="30" t="s">
        <v>337</v>
      </c>
    </row>
    <row r="32" spans="1:14" ht="14.25" x14ac:dyDescent="0.2">
      <c r="A32" s="103" t="s">
        <v>167</v>
      </c>
      <c r="G32" s="105"/>
      <c r="H32" s="105"/>
      <c r="K32" s="393" t="s">
        <v>289</v>
      </c>
    </row>
    <row r="33" spans="1:14" ht="14.25" x14ac:dyDescent="0.2">
      <c r="A33" s="82"/>
      <c r="F33" s="105"/>
      <c r="G33" s="105"/>
      <c r="H33" s="105"/>
      <c r="K33" s="393" t="s">
        <v>290</v>
      </c>
      <c r="N33" s="55" t="s">
        <v>338</v>
      </c>
    </row>
    <row r="34" spans="1:14" ht="14.25" x14ac:dyDescent="0.2">
      <c r="A34" s="104"/>
      <c r="K34" s="393" t="s">
        <v>291</v>
      </c>
      <c r="M34" s="30">
        <v>91.01</v>
      </c>
      <c r="N34" s="30" t="s">
        <v>339</v>
      </c>
    </row>
    <row r="35" spans="1:14" ht="15" x14ac:dyDescent="0.25">
      <c r="A35" s="112" t="s">
        <v>187</v>
      </c>
      <c r="B35" s="55"/>
      <c r="C35" s="55"/>
      <c r="K35" s="393" t="s">
        <v>292</v>
      </c>
      <c r="M35" s="30">
        <v>91.02</v>
      </c>
      <c r="N35" s="30" t="s">
        <v>340</v>
      </c>
    </row>
    <row r="36" spans="1:14" ht="14.25" x14ac:dyDescent="0.2">
      <c r="A36" s="82"/>
      <c r="K36" s="393" t="s">
        <v>293</v>
      </c>
    </row>
    <row r="37" spans="1:14" ht="14.25" x14ac:dyDescent="0.2">
      <c r="A37" s="104" t="s">
        <v>168</v>
      </c>
      <c r="K37" s="393" t="s">
        <v>294</v>
      </c>
      <c r="N37" s="55" t="s">
        <v>341</v>
      </c>
    </row>
    <row r="38" spans="1:14" ht="14.25" x14ac:dyDescent="0.2">
      <c r="A38" s="104" t="s">
        <v>169</v>
      </c>
      <c r="K38" s="393" t="s">
        <v>295</v>
      </c>
      <c r="M38" s="30">
        <v>59.2</v>
      </c>
      <c r="N38" s="30" t="s">
        <v>342</v>
      </c>
    </row>
    <row r="39" spans="1:14" ht="14.25" x14ac:dyDescent="0.2">
      <c r="A39" s="104" t="s">
        <v>170</v>
      </c>
      <c r="K39" s="393" t="s">
        <v>296</v>
      </c>
      <c r="M39" s="30">
        <v>85.52</v>
      </c>
      <c r="N39" s="30" t="s">
        <v>343</v>
      </c>
    </row>
    <row r="40" spans="1:14" ht="14.25" x14ac:dyDescent="0.2">
      <c r="A40" s="104" t="s">
        <v>171</v>
      </c>
      <c r="K40" s="393" t="s">
        <v>297</v>
      </c>
      <c r="M40" s="30">
        <v>90</v>
      </c>
      <c r="N40" s="30" t="s">
        <v>344</v>
      </c>
    </row>
    <row r="41" spans="1:14" ht="14.25" x14ac:dyDescent="0.2">
      <c r="A41" s="82" t="s">
        <v>172</v>
      </c>
      <c r="K41" s="393" t="s">
        <v>298</v>
      </c>
    </row>
    <row r="42" spans="1:14" ht="14.25" x14ac:dyDescent="0.2">
      <c r="A42" s="82"/>
      <c r="K42" s="393" t="s">
        <v>299</v>
      </c>
    </row>
    <row r="43" spans="1:14" x14ac:dyDescent="0.2">
      <c r="K43" s="393" t="s">
        <v>300</v>
      </c>
    </row>
    <row r="44" spans="1:14" ht="15" x14ac:dyDescent="0.25">
      <c r="A44" s="112" t="s">
        <v>188</v>
      </c>
      <c r="K44" s="393" t="s">
        <v>301</v>
      </c>
    </row>
    <row r="45" spans="1:14" x14ac:dyDescent="0.2">
      <c r="K45" s="393" t="s">
        <v>302</v>
      </c>
    </row>
    <row r="46" spans="1:14" x14ac:dyDescent="0.2">
      <c r="K46" s="393" t="s">
        <v>303</v>
      </c>
    </row>
    <row r="47" spans="1:14" x14ac:dyDescent="0.2">
      <c r="K47" s="393" t="s">
        <v>304</v>
      </c>
    </row>
    <row r="48" spans="1:14" x14ac:dyDescent="0.2">
      <c r="K48" s="393" t="s">
        <v>305</v>
      </c>
    </row>
    <row r="49" spans="11:11" x14ac:dyDescent="0.2">
      <c r="K49" s="393" t="s">
        <v>306</v>
      </c>
    </row>
    <row r="50" spans="11:11" x14ac:dyDescent="0.2">
      <c r="K50" s="393" t="s">
        <v>307</v>
      </c>
    </row>
    <row r="51" spans="11:11" x14ac:dyDescent="0.2">
      <c r="K51" s="393" t="s">
        <v>308</v>
      </c>
    </row>
    <row r="52" spans="11:11" x14ac:dyDescent="0.2">
      <c r="K52" s="393" t="s">
        <v>309</v>
      </c>
    </row>
    <row r="53" spans="11:11" x14ac:dyDescent="0.2">
      <c r="K53" s="393" t="s">
        <v>310</v>
      </c>
    </row>
    <row r="54" spans="11:11" x14ac:dyDescent="0.2">
      <c r="K54" s="393" t="s">
        <v>311</v>
      </c>
    </row>
    <row r="55" spans="11:11" x14ac:dyDescent="0.2">
      <c r="K55" s="393" t="s">
        <v>312</v>
      </c>
    </row>
    <row r="56" spans="11:11" x14ac:dyDescent="0.2">
      <c r="K56" s="393" t="s">
        <v>313</v>
      </c>
    </row>
    <row r="57" spans="11:11" x14ac:dyDescent="0.2">
      <c r="K57" s="393" t="s">
        <v>314</v>
      </c>
    </row>
  </sheetData>
  <mergeCells count="2">
    <mergeCell ref="A4:F4"/>
    <mergeCell ref="A25:F25"/>
  </mergeCells>
  <phoneticPr fontId="5" type="noConversion"/>
  <hyperlinks>
    <hyperlink ref="M4" r:id="rId1"/>
    <hyperlink ref="K4" r:id="rId2"/>
  </hyperlinks>
  <pageMargins left="0.75" right="0.75" top="1" bottom="1" header="0.5" footer="0.5"/>
  <pageSetup paperSize="9" orientation="portrait" verticalDpi="0" r:id="rId3"/>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
  <sheetViews>
    <sheetView showGridLines="0" workbookViewId="0">
      <selection activeCell="I6" sqref="I6"/>
    </sheetView>
  </sheetViews>
  <sheetFormatPr defaultRowHeight="12.75" x14ac:dyDescent="0.2"/>
  <cols>
    <col min="1" max="1" width="12.140625" customWidth="1"/>
    <col min="2" max="2" width="26" customWidth="1"/>
    <col min="3" max="5" width="12.28515625" customWidth="1"/>
    <col min="6" max="6" width="10.5703125" customWidth="1"/>
    <col min="7" max="7" width="11.28515625" bestFit="1" customWidth="1"/>
    <col min="10" max="10" width="11.28515625" bestFit="1" customWidth="1"/>
    <col min="11" max="11" width="12.85546875" customWidth="1"/>
    <col min="12" max="12" width="11.28515625" bestFit="1" customWidth="1"/>
  </cols>
  <sheetData>
    <row r="1" spans="1:12" ht="15.75" customHeight="1" x14ac:dyDescent="0.25">
      <c r="A1" s="14" t="s">
        <v>56</v>
      </c>
      <c r="B1" s="1"/>
      <c r="C1" s="1"/>
      <c r="D1" s="1"/>
      <c r="E1" s="1"/>
      <c r="F1" s="69" t="s">
        <v>152</v>
      </c>
      <c r="G1" s="76" t="s">
        <v>98</v>
      </c>
      <c r="H1" s="3"/>
    </row>
    <row r="2" spans="1:12" x14ac:dyDescent="0.2">
      <c r="A2" s="109" t="s">
        <v>273</v>
      </c>
      <c r="L2" s="3"/>
    </row>
    <row r="3" spans="1:12" x14ac:dyDescent="0.2">
      <c r="L3" s="3"/>
    </row>
    <row r="4" spans="1:12" x14ac:dyDescent="0.2">
      <c r="E4" s="3"/>
      <c r="L4" s="3"/>
    </row>
    <row r="5" spans="1:12" x14ac:dyDescent="0.2">
      <c r="E5" s="3"/>
      <c r="L5" s="3"/>
    </row>
    <row r="6" spans="1:12" ht="25.5" x14ac:dyDescent="0.2">
      <c r="A6" s="291" t="s">
        <v>212</v>
      </c>
      <c r="B6" s="380"/>
      <c r="C6" s="38" t="s">
        <v>2</v>
      </c>
      <c r="D6" s="31"/>
      <c r="E6" s="35"/>
      <c r="F6" s="35"/>
    </row>
    <row r="7" spans="1:12" x14ac:dyDescent="0.2">
      <c r="A7" s="199" t="s">
        <v>0</v>
      </c>
      <c r="B7" s="331" t="s">
        <v>33</v>
      </c>
      <c r="C7" s="286">
        <v>2011</v>
      </c>
      <c r="D7" s="287">
        <v>2012</v>
      </c>
      <c r="E7" s="287">
        <v>2013</v>
      </c>
      <c r="F7" s="288">
        <v>2017</v>
      </c>
    </row>
    <row r="8" spans="1:12" x14ac:dyDescent="0.2">
      <c r="A8" s="491" t="s">
        <v>6</v>
      </c>
      <c r="B8" s="399" t="s">
        <v>54</v>
      </c>
      <c r="C8" s="333">
        <v>69.3</v>
      </c>
      <c r="D8" s="334">
        <v>72.5</v>
      </c>
      <c r="E8" s="334">
        <v>76.099999999999994</v>
      </c>
      <c r="F8" s="335">
        <v>80</v>
      </c>
    </row>
    <row r="9" spans="1:12" ht="25.5" x14ac:dyDescent="0.2">
      <c r="A9" s="492"/>
      <c r="B9" s="400" t="s">
        <v>53</v>
      </c>
      <c r="C9" s="336">
        <v>55.3</v>
      </c>
      <c r="D9" s="19">
        <v>62.1</v>
      </c>
      <c r="E9" s="19">
        <v>76.7</v>
      </c>
      <c r="F9" s="337">
        <v>94</v>
      </c>
    </row>
    <row r="10" spans="1:12" ht="25.5" x14ac:dyDescent="0.2">
      <c r="A10" s="493"/>
      <c r="B10" s="398" t="s">
        <v>55</v>
      </c>
      <c r="C10" s="338"/>
      <c r="D10" s="339">
        <v>6.1</v>
      </c>
      <c r="E10" s="339">
        <v>19.7</v>
      </c>
      <c r="F10" s="340">
        <v>34</v>
      </c>
      <c r="L10" s="3"/>
    </row>
    <row r="11" spans="1:12" ht="12.75" customHeight="1" x14ac:dyDescent="0.2">
      <c r="L11" s="3"/>
    </row>
    <row r="12" spans="1:12" ht="12.75" customHeight="1" x14ac:dyDescent="0.2">
      <c r="L12" s="3"/>
    </row>
    <row r="13" spans="1:12" x14ac:dyDescent="0.2">
      <c r="H13" s="3"/>
    </row>
    <row r="14" spans="1:12" s="3" customFormat="1" ht="12.75" customHeight="1" x14ac:dyDescent="0.2">
      <c r="A14" s="79"/>
      <c r="B14" s="68"/>
      <c r="C14" s="68"/>
      <c r="D14" s="68"/>
    </row>
    <row r="15" spans="1:12" x14ac:dyDescent="0.2">
      <c r="A15" s="4" t="str">
        <f>"Chart 17: "&amp;B4</f>
        <v xml:space="preserve">Chart 17: </v>
      </c>
      <c r="B15" s="1"/>
      <c r="C15" s="1"/>
      <c r="D15" s="1"/>
      <c r="E15" s="1"/>
      <c r="F15" s="1"/>
      <c r="G15" s="1"/>
      <c r="H15" s="1"/>
    </row>
    <row r="16" spans="1:12" s="3" customFormat="1" ht="12.75" customHeight="1" x14ac:dyDescent="0.2">
      <c r="A16"/>
      <c r="B16"/>
      <c r="C16"/>
      <c r="D16"/>
      <c r="E16" s="99"/>
    </row>
    <row r="34" spans="1:12" ht="13.5" thickBot="1" x14ac:dyDescent="0.25"/>
    <row r="35" spans="1:12" ht="12.75" customHeight="1" x14ac:dyDescent="0.2">
      <c r="A35" s="480" t="s">
        <v>274</v>
      </c>
      <c r="B35" s="481"/>
      <c r="C35" s="481"/>
      <c r="D35" s="481"/>
      <c r="E35" s="482"/>
      <c r="F35" s="482"/>
      <c r="G35" s="482"/>
      <c r="H35" s="483"/>
      <c r="L35" s="3"/>
    </row>
    <row r="36" spans="1:12" s="3" customFormat="1" ht="12.75" customHeight="1" x14ac:dyDescent="0.2">
      <c r="A36" s="484"/>
      <c r="B36" s="485"/>
      <c r="C36" s="485"/>
      <c r="D36" s="485"/>
      <c r="E36" s="486"/>
      <c r="F36" s="486"/>
      <c r="G36" s="486"/>
      <c r="H36" s="487"/>
    </row>
    <row r="37" spans="1:12" ht="13.5" thickBot="1" x14ac:dyDescent="0.25">
      <c r="A37" s="488"/>
      <c r="B37" s="489"/>
      <c r="C37" s="489"/>
      <c r="D37" s="489"/>
      <c r="E37" s="489"/>
      <c r="F37" s="489"/>
      <c r="G37" s="489"/>
      <c r="H37" s="490"/>
    </row>
    <row r="40" spans="1:12" ht="14.25" x14ac:dyDescent="0.2">
      <c r="A40" s="9" t="s">
        <v>10</v>
      </c>
      <c r="B40" s="1"/>
      <c r="C40" s="10">
        <v>2017</v>
      </c>
      <c r="D40" s="1"/>
      <c r="E40" s="1"/>
      <c r="F40" s="1"/>
      <c r="G40" s="1"/>
      <c r="H40" s="1"/>
    </row>
    <row r="41" spans="1:12" ht="14.25" x14ac:dyDescent="0.2">
      <c r="A41" s="9" t="s">
        <v>11</v>
      </c>
      <c r="B41" s="1"/>
      <c r="C41" s="10">
        <v>2018</v>
      </c>
      <c r="D41" s="1"/>
      <c r="E41" s="1"/>
      <c r="F41" s="1"/>
      <c r="G41" s="1"/>
      <c r="H41" s="1"/>
    </row>
    <row r="42" spans="1:12" ht="14.25" x14ac:dyDescent="0.2">
      <c r="A42" s="9" t="s">
        <v>12</v>
      </c>
      <c r="B42" s="9"/>
      <c r="C42" s="9" t="s">
        <v>13</v>
      </c>
      <c r="D42" s="1"/>
      <c r="E42" s="1"/>
      <c r="F42" s="1"/>
      <c r="G42" s="1"/>
      <c r="H42" s="1"/>
    </row>
    <row r="43" spans="1:12" x14ac:dyDescent="0.2">
      <c r="H43" s="71"/>
    </row>
    <row r="44" spans="1:12" ht="14.25" x14ac:dyDescent="0.2">
      <c r="A44" s="9" t="s">
        <v>14</v>
      </c>
      <c r="B44" s="1"/>
      <c r="C44" s="1"/>
      <c r="D44" s="1"/>
      <c r="E44" s="1"/>
      <c r="F44" s="1"/>
      <c r="G44" s="1"/>
      <c r="H44" s="206"/>
    </row>
    <row r="45" spans="1:12" ht="14.25" x14ac:dyDescent="0.2">
      <c r="A45" s="11">
        <v>42915</v>
      </c>
      <c r="B45" s="1"/>
      <c r="C45" s="1"/>
      <c r="D45" s="1"/>
      <c r="E45" s="1"/>
      <c r="F45" s="1"/>
      <c r="G45" s="1"/>
      <c r="H45" s="206"/>
    </row>
    <row r="46" spans="1:12" x14ac:dyDescent="0.2">
      <c r="H46" s="71"/>
    </row>
    <row r="47" spans="1:12" x14ac:dyDescent="0.2">
      <c r="H47" s="71"/>
    </row>
    <row r="48" spans="1:12" x14ac:dyDescent="0.2">
      <c r="H48" s="71"/>
    </row>
    <row r="49" spans="8:8" x14ac:dyDescent="0.2">
      <c r="H49" s="71"/>
    </row>
    <row r="50" spans="8:8" x14ac:dyDescent="0.2">
      <c r="H50" s="71"/>
    </row>
    <row r="51" spans="8:8" x14ac:dyDescent="0.2">
      <c r="H51" s="71"/>
    </row>
    <row r="52" spans="8:8" x14ac:dyDescent="0.2">
      <c r="H52" s="71"/>
    </row>
  </sheetData>
  <mergeCells count="2">
    <mergeCell ref="A35:H37"/>
    <mergeCell ref="A8:A10"/>
  </mergeCells>
  <phoneticPr fontId="5" type="noConversion"/>
  <hyperlinks>
    <hyperlink ref="G1" location="'17D'!A1" display="Data &gt;&gt;"/>
    <hyperlink ref="F1" location="Contents!A1" display="&lt;&lt; Contents"/>
    <hyperlink ref="A2" r:id="rId2" display="Source: Ofcom"/>
  </hyperlinks>
  <pageMargins left="0.75" right="0.75" top="1" bottom="1" header="0.5" footer="0.5"/>
  <pageSetup paperSize="9" orientation="portrait" verticalDpi="0" r:id="rId3"/>
  <headerFooter alignWithMargins="0"/>
  <drawing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showGridLines="0" workbookViewId="0">
      <selection activeCell="A47" sqref="A47"/>
    </sheetView>
  </sheetViews>
  <sheetFormatPr defaultRowHeight="12.75" x14ac:dyDescent="0.2"/>
  <cols>
    <col min="1" max="1" width="12.140625" customWidth="1"/>
    <col min="2" max="4" width="12.28515625" bestFit="1" customWidth="1"/>
    <col min="5" max="5" width="10.5703125" bestFit="1" customWidth="1"/>
    <col min="6" max="7" width="11.28515625" bestFit="1" customWidth="1"/>
  </cols>
  <sheetData>
    <row r="1" spans="1:8" ht="15.75" customHeight="1" x14ac:dyDescent="0.25">
      <c r="A1" s="113" t="s">
        <v>213</v>
      </c>
      <c r="B1" s="1"/>
      <c r="C1" s="1"/>
      <c r="D1" s="1"/>
      <c r="E1" s="1"/>
      <c r="F1" s="69" t="s">
        <v>152</v>
      </c>
      <c r="G1" s="76" t="s">
        <v>98</v>
      </c>
      <c r="H1" s="71"/>
    </row>
    <row r="2" spans="1:8" x14ac:dyDescent="0.2">
      <c r="A2" s="109" t="s">
        <v>272</v>
      </c>
      <c r="H2" s="71"/>
    </row>
    <row r="3" spans="1:8" x14ac:dyDescent="0.2">
      <c r="H3" s="71"/>
    </row>
    <row r="4" spans="1:8" ht="25.5" x14ac:dyDescent="0.2">
      <c r="A4" s="291" t="s">
        <v>218</v>
      </c>
      <c r="B4" s="38" t="s">
        <v>2</v>
      </c>
      <c r="C4" s="31"/>
      <c r="D4" s="35"/>
      <c r="E4" s="35"/>
      <c r="H4" s="71"/>
    </row>
    <row r="5" spans="1:8" x14ac:dyDescent="0.2">
      <c r="A5" s="199" t="s">
        <v>0</v>
      </c>
      <c r="B5" s="286">
        <v>2011</v>
      </c>
      <c r="C5" s="287">
        <v>2012</v>
      </c>
      <c r="D5" s="287">
        <v>2013</v>
      </c>
      <c r="E5" s="288">
        <v>2015</v>
      </c>
      <c r="H5" s="71"/>
    </row>
    <row r="6" spans="1:8" x14ac:dyDescent="0.2">
      <c r="A6" s="384" t="s">
        <v>6</v>
      </c>
      <c r="B6" s="381">
        <v>0.127</v>
      </c>
      <c r="C6" s="382">
        <v>0.09</v>
      </c>
      <c r="D6" s="382">
        <v>8.2000000000000003E-2</v>
      </c>
      <c r="E6" s="383">
        <v>0.05</v>
      </c>
      <c r="H6" s="71"/>
    </row>
    <row r="7" spans="1:8" x14ac:dyDescent="0.2">
      <c r="H7" s="71"/>
    </row>
    <row r="8" spans="1:8" x14ac:dyDescent="0.2">
      <c r="H8" s="71"/>
    </row>
    <row r="9" spans="1:8" ht="12.75" customHeight="1" x14ac:dyDescent="0.2">
      <c r="A9" s="79"/>
      <c r="B9" s="97"/>
      <c r="C9" s="97"/>
      <c r="D9" s="97"/>
      <c r="H9" s="71"/>
    </row>
    <row r="10" spans="1:8" ht="12.75" customHeight="1" x14ac:dyDescent="0.2">
      <c r="A10" s="448" t="s">
        <v>275</v>
      </c>
      <c r="B10" s="386" t="s">
        <v>4</v>
      </c>
      <c r="C10" s="385"/>
      <c r="D10" s="385"/>
      <c r="E10" s="30"/>
      <c r="H10" s="71"/>
    </row>
    <row r="11" spans="1:8" ht="21.75" customHeight="1" x14ac:dyDescent="0.2">
      <c r="A11" s="449"/>
      <c r="B11" s="387" t="str">
        <f>IF(E6&lt;D6,"J",IF(E6&gt;D6,"L","K"))</f>
        <v>J</v>
      </c>
      <c r="C11" s="68"/>
      <c r="D11" s="68"/>
      <c r="H11" s="71"/>
    </row>
    <row r="12" spans="1:8" x14ac:dyDescent="0.2">
      <c r="H12" s="71"/>
    </row>
    <row r="13" spans="1:8" x14ac:dyDescent="0.2">
      <c r="A13" s="4" t="str">
        <f>"Chart 18: "&amp;A1</f>
        <v>Chart 18: % receiving less than 2Mbit/s broadband speed</v>
      </c>
      <c r="B13" s="1"/>
      <c r="C13" s="1"/>
      <c r="D13" s="1"/>
      <c r="E13" s="1"/>
      <c r="F13" s="1"/>
      <c r="G13" s="1"/>
      <c r="H13" s="71"/>
    </row>
    <row r="14" spans="1:8" x14ac:dyDescent="0.2">
      <c r="H14" s="71"/>
    </row>
    <row r="36" spans="1:7" ht="13.5" thickBot="1" x14ac:dyDescent="0.25"/>
    <row r="37" spans="1:7" x14ac:dyDescent="0.2">
      <c r="A37" s="406" t="s">
        <v>276</v>
      </c>
      <c r="B37" s="407"/>
      <c r="C37" s="407"/>
      <c r="D37" s="407"/>
      <c r="E37" s="407"/>
      <c r="F37" s="407"/>
      <c r="G37" s="408"/>
    </row>
    <row r="38" spans="1:7" x14ac:dyDescent="0.2">
      <c r="A38" s="409"/>
      <c r="B38" s="410"/>
      <c r="C38" s="410"/>
      <c r="D38" s="410"/>
      <c r="E38" s="410"/>
      <c r="F38" s="410"/>
      <c r="G38" s="411"/>
    </row>
    <row r="39" spans="1:7" ht="13.5" thickBot="1" x14ac:dyDescent="0.25">
      <c r="A39" s="412"/>
      <c r="B39" s="413"/>
      <c r="C39" s="413"/>
      <c r="D39" s="413"/>
      <c r="E39" s="413"/>
      <c r="F39" s="413"/>
      <c r="G39" s="414"/>
    </row>
    <row r="42" spans="1:7" ht="14.25" x14ac:dyDescent="0.2">
      <c r="A42" s="9" t="s">
        <v>10</v>
      </c>
      <c r="B42" s="1"/>
      <c r="C42" s="10">
        <v>2015</v>
      </c>
      <c r="D42" s="1"/>
      <c r="E42" s="1"/>
      <c r="F42" s="1"/>
      <c r="G42" s="1"/>
    </row>
    <row r="43" spans="1:7" ht="14.25" x14ac:dyDescent="0.2">
      <c r="A43" s="9" t="s">
        <v>11</v>
      </c>
      <c r="B43" s="1"/>
      <c r="C43" s="10" t="s">
        <v>277</v>
      </c>
      <c r="D43" s="1"/>
      <c r="E43" s="1"/>
      <c r="F43" s="1"/>
      <c r="G43" s="1"/>
    </row>
    <row r="44" spans="1:7" ht="14.25" x14ac:dyDescent="0.2">
      <c r="A44" s="9" t="s">
        <v>12</v>
      </c>
      <c r="B44" s="9"/>
      <c r="C44" s="9"/>
      <c r="D44" s="1"/>
      <c r="E44" s="1"/>
      <c r="F44" s="1"/>
      <c r="G44" s="1"/>
    </row>
    <row r="46" spans="1:7" ht="14.25" x14ac:dyDescent="0.2">
      <c r="A46" s="9" t="s">
        <v>14</v>
      </c>
      <c r="B46" s="1"/>
      <c r="C46" s="1"/>
      <c r="D46" s="1"/>
      <c r="E46" s="1"/>
      <c r="F46" s="1"/>
      <c r="G46" s="1"/>
    </row>
    <row r="47" spans="1:7" ht="14.25" x14ac:dyDescent="0.2">
      <c r="A47" s="11">
        <v>42915</v>
      </c>
      <c r="B47" s="1"/>
      <c r="C47" s="1"/>
      <c r="D47" s="1"/>
      <c r="E47" s="1"/>
      <c r="F47" s="1"/>
      <c r="G47" s="1"/>
    </row>
  </sheetData>
  <mergeCells count="2">
    <mergeCell ref="A37:G39"/>
    <mergeCell ref="A10:A11"/>
  </mergeCells>
  <phoneticPr fontId="5" type="noConversion"/>
  <hyperlinks>
    <hyperlink ref="G1" location="'18D'!A1" display="Data &gt;&gt;"/>
    <hyperlink ref="F1" location="Contents!A1" display="&lt;&lt; Contents"/>
    <hyperlink ref="A2" r:id="rId2" display="Source: Ofcom"/>
  </hyperlinks>
  <pageMargins left="0.75" right="0.75" top="1" bottom="1" header="0.5" footer="0.5"/>
  <pageSetup paperSize="9" orientation="portrait" verticalDpi="0" r:id="rId3"/>
  <headerFooter alignWithMargins="0"/>
  <drawing r:id="rId4"/>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Q313"/>
  <sheetViews>
    <sheetView showGridLines="0" topLeftCell="A16" zoomScaleNormal="100" workbookViewId="0">
      <selection activeCell="A35" sqref="A35:G35"/>
    </sheetView>
  </sheetViews>
  <sheetFormatPr defaultRowHeight="12.75" x14ac:dyDescent="0.2"/>
  <cols>
    <col min="1" max="2" width="13.140625" customWidth="1"/>
    <col min="3" max="7" width="12" customWidth="1"/>
  </cols>
  <sheetData>
    <row r="1" spans="1:17" ht="15.75" customHeight="1" x14ac:dyDescent="0.25">
      <c r="A1" s="14" t="s">
        <v>27</v>
      </c>
      <c r="B1" s="1"/>
      <c r="C1" s="1"/>
      <c r="D1" s="1"/>
      <c r="E1" s="1"/>
      <c r="F1" s="69" t="s">
        <v>152</v>
      </c>
      <c r="G1" s="76" t="s">
        <v>98</v>
      </c>
      <c r="H1" s="352"/>
      <c r="I1" s="352"/>
      <c r="J1" s="352"/>
      <c r="K1" s="352"/>
      <c r="L1" s="352"/>
      <c r="M1" s="352"/>
      <c r="N1" s="352"/>
      <c r="O1" s="352"/>
      <c r="P1" s="352"/>
      <c r="Q1" s="352"/>
    </row>
    <row r="2" spans="1:17" ht="12.75" customHeight="1" x14ac:dyDescent="0.2">
      <c r="A2" s="110" t="s">
        <v>68</v>
      </c>
      <c r="B2" s="3"/>
      <c r="C2" s="3"/>
      <c r="D2" s="3"/>
      <c r="E2" s="3"/>
      <c r="F2" s="3"/>
      <c r="G2" s="3"/>
    </row>
    <row r="3" spans="1:17" ht="12.75" customHeight="1" x14ac:dyDescent="0.2">
      <c r="A3" s="230" t="s">
        <v>232</v>
      </c>
      <c r="B3" s="3"/>
      <c r="C3" s="3"/>
      <c r="D3" s="3"/>
      <c r="E3" s="3"/>
      <c r="F3" s="3"/>
      <c r="G3" s="3"/>
    </row>
    <row r="4" spans="1:17" ht="12.75" customHeight="1" x14ac:dyDescent="0.2">
      <c r="A4" s="4" t="s">
        <v>191</v>
      </c>
      <c r="B4" s="4"/>
      <c r="C4" s="4"/>
      <c r="D4" s="4"/>
      <c r="E4" s="4"/>
      <c r="F4" s="4"/>
      <c r="G4" s="4"/>
      <c r="H4" s="352"/>
      <c r="I4" s="352"/>
      <c r="J4" s="352"/>
      <c r="K4" s="352"/>
      <c r="L4" s="352"/>
      <c r="M4" s="352"/>
      <c r="N4" s="352"/>
      <c r="O4" s="352"/>
      <c r="P4" s="352"/>
      <c r="Q4" s="352"/>
    </row>
    <row r="5" spans="1:17" ht="12.75" customHeight="1" x14ac:dyDescent="0.2">
      <c r="A5" s="36"/>
      <c r="B5" s="36"/>
      <c r="C5" s="36"/>
      <c r="D5" s="36"/>
      <c r="E5" s="36"/>
      <c r="F5" s="36"/>
      <c r="G5" s="36"/>
    </row>
    <row r="6" spans="1:17" ht="12.75" customHeight="1" x14ac:dyDescent="0.2">
      <c r="A6" s="60"/>
      <c r="B6" s="3"/>
      <c r="C6" s="3"/>
      <c r="D6" s="3"/>
      <c r="E6" s="3"/>
      <c r="F6" s="3"/>
      <c r="G6" s="3"/>
    </row>
    <row r="7" spans="1:17" ht="12.75" customHeight="1" x14ac:dyDescent="0.2">
      <c r="A7" s="60"/>
      <c r="B7" s="3"/>
      <c r="C7" s="3"/>
      <c r="D7" s="3"/>
      <c r="E7" s="3"/>
      <c r="F7" s="3"/>
      <c r="G7" s="3"/>
    </row>
    <row r="8" spans="1:17" ht="12.75" customHeight="1" x14ac:dyDescent="0.2">
      <c r="A8" s="60"/>
      <c r="B8" s="3"/>
      <c r="C8" s="3"/>
      <c r="D8" s="3"/>
      <c r="E8" s="3"/>
      <c r="F8" s="3"/>
      <c r="G8" s="3"/>
    </row>
    <row r="9" spans="1:17" ht="12.75" customHeight="1" x14ac:dyDescent="0.2">
      <c r="A9" s="60"/>
      <c r="B9" s="3"/>
      <c r="C9" s="3"/>
      <c r="D9" s="3"/>
      <c r="E9" s="3"/>
      <c r="F9" s="3"/>
      <c r="G9" s="3"/>
    </row>
    <row r="10" spans="1:17" ht="12.75" customHeight="1" x14ac:dyDescent="0.2">
      <c r="A10" s="60"/>
      <c r="B10" s="3"/>
      <c r="C10" s="3"/>
      <c r="D10" s="3"/>
      <c r="E10" s="3"/>
      <c r="F10" s="3"/>
      <c r="G10" s="3"/>
    </row>
    <row r="11" spans="1:17" ht="12.75" customHeight="1" x14ac:dyDescent="0.2">
      <c r="A11" s="60"/>
      <c r="B11" s="3"/>
      <c r="C11" s="3"/>
      <c r="D11" s="3"/>
      <c r="E11" s="3"/>
      <c r="F11" s="3"/>
      <c r="G11" s="3"/>
    </row>
    <row r="12" spans="1:17" ht="12.75" customHeight="1" x14ac:dyDescent="0.2">
      <c r="A12" s="60"/>
      <c r="B12" s="3"/>
      <c r="C12" s="3"/>
      <c r="D12" s="3"/>
      <c r="E12" s="3"/>
      <c r="F12" s="3"/>
      <c r="G12" s="3"/>
    </row>
    <row r="13" spans="1:17" ht="12.75" customHeight="1" x14ac:dyDescent="0.2">
      <c r="A13" s="60"/>
      <c r="B13" s="3"/>
      <c r="C13" s="3"/>
      <c r="D13" s="3"/>
      <c r="E13" s="3"/>
      <c r="F13" s="3"/>
      <c r="G13" s="3"/>
    </row>
    <row r="14" spans="1:17" ht="12.75" customHeight="1" x14ac:dyDescent="0.2">
      <c r="A14" s="60"/>
      <c r="B14" s="3"/>
      <c r="C14" s="3"/>
      <c r="D14" s="3"/>
      <c r="E14" s="3"/>
      <c r="F14" s="3"/>
      <c r="G14" s="3"/>
    </row>
    <row r="15" spans="1:17" ht="12.75" customHeight="1" x14ac:dyDescent="0.2">
      <c r="A15" s="60"/>
      <c r="B15" s="3"/>
      <c r="C15" s="3"/>
      <c r="D15" s="3"/>
      <c r="E15" s="3"/>
      <c r="F15" s="3"/>
      <c r="G15" s="3"/>
    </row>
    <row r="16" spans="1:17" ht="12.75" customHeight="1" x14ac:dyDescent="0.2">
      <c r="A16" s="60"/>
      <c r="B16" s="3"/>
      <c r="C16" s="3"/>
      <c r="D16" s="3"/>
      <c r="E16" s="3"/>
      <c r="F16" s="3"/>
      <c r="G16" s="3"/>
    </row>
    <row r="17" spans="1:7" ht="12.75" customHeight="1" x14ac:dyDescent="0.2">
      <c r="A17" s="60"/>
      <c r="B17" s="3"/>
      <c r="C17" s="3"/>
      <c r="D17" s="3"/>
      <c r="E17" s="3"/>
      <c r="F17" s="3"/>
      <c r="G17" s="3"/>
    </row>
    <row r="18" spans="1:7" ht="12.75" customHeight="1" x14ac:dyDescent="0.2">
      <c r="A18" s="60"/>
      <c r="B18" s="3"/>
      <c r="C18" s="3"/>
      <c r="D18" s="3"/>
      <c r="E18" s="3"/>
      <c r="F18" s="3"/>
      <c r="G18" s="3"/>
    </row>
    <row r="19" spans="1:7" ht="12.75" customHeight="1" x14ac:dyDescent="0.2">
      <c r="A19" s="60"/>
      <c r="B19" s="3"/>
      <c r="C19" s="3"/>
      <c r="D19" s="3"/>
      <c r="E19" s="3"/>
      <c r="F19" s="3"/>
      <c r="G19" s="3"/>
    </row>
    <row r="20" spans="1:7" ht="12.75" customHeight="1" x14ac:dyDescent="0.2">
      <c r="A20" s="60"/>
      <c r="B20" s="3"/>
      <c r="C20" s="3"/>
      <c r="D20" s="3"/>
      <c r="E20" s="3"/>
      <c r="F20" s="3"/>
      <c r="G20" s="3"/>
    </row>
    <row r="21" spans="1:7" ht="12.75" customHeight="1" x14ac:dyDescent="0.2">
      <c r="A21" s="60"/>
      <c r="B21" s="3"/>
      <c r="C21" s="3"/>
      <c r="D21" s="3"/>
      <c r="E21" s="3"/>
      <c r="F21" s="3"/>
      <c r="G21" s="3"/>
    </row>
    <row r="22" spans="1:7" ht="12.75" customHeight="1" x14ac:dyDescent="0.2">
      <c r="A22" s="60"/>
      <c r="B22" s="3"/>
      <c r="C22" s="3"/>
      <c r="D22" s="3"/>
      <c r="E22" s="3"/>
      <c r="F22" s="3"/>
      <c r="G22" s="3"/>
    </row>
    <row r="23" spans="1:7" ht="12.75" customHeight="1" x14ac:dyDescent="0.2">
      <c r="A23" s="60"/>
      <c r="B23" s="3"/>
      <c r="C23" s="3"/>
      <c r="D23" s="3"/>
      <c r="E23" s="3"/>
      <c r="F23" s="3"/>
      <c r="G23" s="3"/>
    </row>
    <row r="24" spans="1:7" ht="12.75" customHeight="1" x14ac:dyDescent="0.2">
      <c r="A24" s="60"/>
      <c r="B24" s="3"/>
      <c r="C24" s="3"/>
      <c r="D24" s="3"/>
      <c r="E24" s="3"/>
      <c r="F24" s="3"/>
      <c r="G24" s="3"/>
    </row>
    <row r="25" spans="1:7" ht="12.75" customHeight="1" x14ac:dyDescent="0.2">
      <c r="A25" s="60"/>
      <c r="B25" s="3"/>
      <c r="C25" s="3"/>
      <c r="D25" s="3"/>
      <c r="E25" s="3"/>
      <c r="F25" s="3"/>
      <c r="G25" s="3"/>
    </row>
    <row r="26" spans="1:7" ht="12.75" customHeight="1" x14ac:dyDescent="0.2">
      <c r="A26" s="60"/>
      <c r="B26" s="3"/>
      <c r="C26" s="3"/>
      <c r="D26" s="3"/>
      <c r="E26" s="3"/>
      <c r="F26" s="3"/>
      <c r="G26" s="3"/>
    </row>
    <row r="27" spans="1:7" ht="12.75" customHeight="1" x14ac:dyDescent="0.2">
      <c r="A27" s="60"/>
      <c r="B27" s="3"/>
      <c r="C27" s="3"/>
      <c r="D27" s="3"/>
      <c r="E27" s="3"/>
      <c r="F27" s="3"/>
      <c r="G27" s="3"/>
    </row>
    <row r="28" spans="1:7" ht="12.75" customHeight="1" x14ac:dyDescent="0.2">
      <c r="A28" s="60"/>
      <c r="B28" s="3"/>
      <c r="C28" s="3"/>
      <c r="D28" s="3"/>
      <c r="E28" s="3"/>
      <c r="F28" s="3"/>
      <c r="G28" s="3"/>
    </row>
    <row r="29" spans="1:7" ht="24.75" customHeight="1" x14ac:dyDescent="0.2">
      <c r="A29" s="448" t="s">
        <v>265</v>
      </c>
      <c r="B29" s="212" t="s">
        <v>3</v>
      </c>
      <c r="C29" s="213" t="s">
        <v>4</v>
      </c>
      <c r="D29" s="213" t="s">
        <v>5</v>
      </c>
      <c r="E29" s="213" t="s">
        <v>17</v>
      </c>
      <c r="F29" s="213" t="s">
        <v>18</v>
      </c>
      <c r="G29" s="214" t="s">
        <v>32</v>
      </c>
    </row>
    <row r="30" spans="1:7" ht="36" customHeight="1" x14ac:dyDescent="0.2">
      <c r="A30" s="497"/>
      <c r="B30" s="215" t="str">
        <f t="shared" ref="B30:G30" si="0">IF(B313&gt;B301,"J",IF(B313&lt;B301,"L","K"))</f>
        <v>J</v>
      </c>
      <c r="C30" s="216" t="str">
        <f t="shared" si="0"/>
        <v>J</v>
      </c>
      <c r="D30" s="216" t="str">
        <f t="shared" si="0"/>
        <v>J</v>
      </c>
      <c r="E30" s="216" t="str">
        <f t="shared" si="0"/>
        <v>J</v>
      </c>
      <c r="F30" s="216" t="str">
        <f t="shared" si="0"/>
        <v>J</v>
      </c>
      <c r="G30" s="217" t="str">
        <f t="shared" si="0"/>
        <v>J</v>
      </c>
    </row>
    <row r="31" spans="1:7" ht="12.75" customHeight="1" x14ac:dyDescent="0.2">
      <c r="A31" s="498" t="s">
        <v>226</v>
      </c>
      <c r="B31" s="499"/>
      <c r="C31" s="499"/>
      <c r="D31" s="499"/>
      <c r="E31" s="499"/>
      <c r="F31" s="499"/>
      <c r="G31" s="500"/>
    </row>
    <row r="32" spans="1:7" ht="15.75" customHeight="1" thickBot="1" x14ac:dyDescent="0.25">
      <c r="A32" s="426"/>
      <c r="B32" s="427"/>
      <c r="C32" s="427"/>
      <c r="D32" s="427"/>
      <c r="E32" s="427"/>
      <c r="F32" s="427"/>
      <c r="G32" s="428"/>
    </row>
    <row r="33" spans="1:8" ht="12.75" customHeight="1" x14ac:dyDescent="0.2">
      <c r="A33" s="148"/>
      <c r="B33" s="148"/>
      <c r="C33" s="148"/>
      <c r="D33" s="148"/>
      <c r="E33" s="148"/>
      <c r="F33" s="148"/>
      <c r="G33" s="148"/>
    </row>
    <row r="34" spans="1:8" ht="12.75" customHeight="1" thickBot="1" x14ac:dyDescent="0.25">
      <c r="A34" s="148"/>
      <c r="B34" s="148"/>
      <c r="C34" s="148"/>
      <c r="D34" s="148"/>
      <c r="E34" s="148"/>
      <c r="F34" s="148"/>
      <c r="G34" s="148"/>
    </row>
    <row r="35" spans="1:8" ht="37.5" customHeight="1" thickBot="1" x14ac:dyDescent="0.25">
      <c r="A35" s="494" t="s">
        <v>241</v>
      </c>
      <c r="B35" s="495"/>
      <c r="C35" s="495"/>
      <c r="D35" s="495"/>
      <c r="E35" s="495"/>
      <c r="F35" s="495"/>
      <c r="G35" s="496"/>
    </row>
    <row r="36" spans="1:8" ht="12.75" customHeight="1" x14ac:dyDescent="0.2">
      <c r="A36" s="60"/>
      <c r="B36" s="3"/>
      <c r="C36" s="3"/>
      <c r="D36" s="3"/>
      <c r="E36" s="3"/>
      <c r="F36" s="3"/>
      <c r="G36" s="3"/>
    </row>
    <row r="37" spans="1:8" ht="12.75" customHeight="1" x14ac:dyDescent="0.2">
      <c r="A37" s="9" t="s">
        <v>10</v>
      </c>
      <c r="B37" s="1"/>
      <c r="C37" s="239">
        <v>42430</v>
      </c>
      <c r="D37" s="1"/>
      <c r="E37" s="1"/>
      <c r="F37" s="1"/>
      <c r="G37" s="1"/>
      <c r="H37" s="3"/>
    </row>
    <row r="38" spans="1:8" ht="12.75" customHeight="1" x14ac:dyDescent="0.2">
      <c r="A38" s="9" t="s">
        <v>11</v>
      </c>
      <c r="B38" s="1"/>
      <c r="C38" s="62">
        <v>42795</v>
      </c>
      <c r="D38" s="1"/>
      <c r="E38" s="1"/>
      <c r="F38" s="1"/>
      <c r="G38" s="1"/>
      <c r="H38" s="3"/>
    </row>
    <row r="39" spans="1:8" ht="12.75" customHeight="1" x14ac:dyDescent="0.2">
      <c r="A39" s="9" t="s">
        <v>12</v>
      </c>
      <c r="B39" s="9"/>
      <c r="C39" s="9" t="s">
        <v>69</v>
      </c>
      <c r="D39" s="1"/>
      <c r="E39" s="1"/>
      <c r="F39" s="1"/>
      <c r="G39" s="1"/>
      <c r="H39" s="3"/>
    </row>
    <row r="40" spans="1:8" ht="12.75" customHeight="1" x14ac:dyDescent="0.2">
      <c r="H40" s="3"/>
    </row>
    <row r="41" spans="1:8" ht="12.75" customHeight="1" x14ac:dyDescent="0.2">
      <c r="A41" s="9" t="s">
        <v>14</v>
      </c>
      <c r="B41" s="1"/>
      <c r="C41" s="1"/>
      <c r="D41" s="1"/>
      <c r="E41" s="1"/>
      <c r="F41" s="1"/>
      <c r="G41" s="1"/>
      <c r="H41" s="3"/>
    </row>
    <row r="42" spans="1:8" ht="12.75" customHeight="1" x14ac:dyDescent="0.2">
      <c r="A42" s="11">
        <v>42915</v>
      </c>
      <c r="B42" s="1"/>
      <c r="C42" s="1"/>
      <c r="D42" s="1"/>
      <c r="E42" s="1"/>
      <c r="F42" s="1"/>
      <c r="G42" s="1"/>
      <c r="H42" s="3"/>
    </row>
    <row r="43" spans="1:8" x14ac:dyDescent="0.2">
      <c r="H43" s="3"/>
    </row>
    <row r="44" spans="1:8" x14ac:dyDescent="0.2">
      <c r="A44" s="268" t="s">
        <v>65</v>
      </c>
      <c r="B44" s="244" t="s">
        <v>0</v>
      </c>
      <c r="C44" s="31"/>
      <c r="D44" s="35"/>
      <c r="E44" s="35"/>
      <c r="F44" s="35"/>
      <c r="G44" s="35"/>
    </row>
    <row r="45" spans="1:8" ht="25.5" x14ac:dyDescent="0.2">
      <c r="A45" s="248" t="s">
        <v>64</v>
      </c>
      <c r="B45" s="32" t="s">
        <v>3</v>
      </c>
      <c r="C45" s="33" t="s">
        <v>4</v>
      </c>
      <c r="D45" s="33" t="s">
        <v>5</v>
      </c>
      <c r="E45" s="33" t="s">
        <v>17</v>
      </c>
      <c r="F45" s="33" t="s">
        <v>18</v>
      </c>
      <c r="G45" s="34" t="s">
        <v>32</v>
      </c>
    </row>
    <row r="46" spans="1:8" x14ac:dyDescent="0.2">
      <c r="A46" s="313">
        <v>34700</v>
      </c>
      <c r="B46" s="305">
        <v>50642</v>
      </c>
      <c r="C46" s="306">
        <v>66919</v>
      </c>
      <c r="D46" s="306">
        <v>59532</v>
      </c>
      <c r="E46" s="306">
        <v>64019</v>
      </c>
      <c r="F46" s="306">
        <v>54705</v>
      </c>
      <c r="G46" s="307">
        <v>52623</v>
      </c>
    </row>
    <row r="47" spans="1:8" x14ac:dyDescent="0.2">
      <c r="A47" s="314">
        <v>34731</v>
      </c>
      <c r="B47" s="308">
        <v>50165</v>
      </c>
      <c r="C47" s="58">
        <v>65504</v>
      </c>
      <c r="D47" s="58">
        <v>60498</v>
      </c>
      <c r="E47" s="58">
        <v>63715</v>
      </c>
      <c r="F47" s="58">
        <v>54356</v>
      </c>
      <c r="G47" s="309">
        <v>52482</v>
      </c>
    </row>
    <row r="48" spans="1:8" x14ac:dyDescent="0.2">
      <c r="A48" s="314">
        <v>34759</v>
      </c>
      <c r="B48" s="308">
        <v>50263</v>
      </c>
      <c r="C48" s="58">
        <v>64262</v>
      </c>
      <c r="D48" s="58">
        <v>59953</v>
      </c>
      <c r="E48" s="58">
        <v>64114</v>
      </c>
      <c r="F48" s="58">
        <v>53583</v>
      </c>
      <c r="G48" s="309">
        <v>52546</v>
      </c>
    </row>
    <row r="49" spans="1:7" x14ac:dyDescent="0.2">
      <c r="A49" s="314">
        <v>34790</v>
      </c>
      <c r="B49" s="308">
        <v>49897</v>
      </c>
      <c r="C49" s="58">
        <v>64014</v>
      </c>
      <c r="D49" s="58">
        <v>60924</v>
      </c>
      <c r="E49" s="58">
        <v>64623</v>
      </c>
      <c r="F49" s="58">
        <v>54786</v>
      </c>
      <c r="G49" s="309">
        <v>52951</v>
      </c>
    </row>
    <row r="50" spans="1:7" x14ac:dyDescent="0.2">
      <c r="A50" s="314">
        <v>34820</v>
      </c>
      <c r="B50" s="308">
        <v>49320</v>
      </c>
      <c r="C50" s="58">
        <v>63863</v>
      </c>
      <c r="D50" s="58">
        <v>61705</v>
      </c>
      <c r="E50" s="58">
        <v>64530</v>
      </c>
      <c r="F50" s="58">
        <v>54699</v>
      </c>
      <c r="G50" s="309">
        <v>53032</v>
      </c>
    </row>
    <row r="51" spans="1:7" x14ac:dyDescent="0.2">
      <c r="A51" s="314">
        <v>34851</v>
      </c>
      <c r="B51" s="308">
        <v>48812</v>
      </c>
      <c r="C51" s="58">
        <v>63783</v>
      </c>
      <c r="D51" s="58">
        <v>62314</v>
      </c>
      <c r="E51" s="58">
        <v>65511</v>
      </c>
      <c r="F51" s="58">
        <v>54420</v>
      </c>
      <c r="G51" s="309">
        <v>53147</v>
      </c>
    </row>
    <row r="52" spans="1:7" x14ac:dyDescent="0.2">
      <c r="A52" s="314">
        <v>34881</v>
      </c>
      <c r="B52" s="308">
        <v>49184</v>
      </c>
      <c r="C52" s="58">
        <v>63325</v>
      </c>
      <c r="D52" s="58">
        <v>62296</v>
      </c>
      <c r="E52" s="58">
        <v>65225</v>
      </c>
      <c r="F52" s="58">
        <v>54266</v>
      </c>
      <c r="G52" s="309">
        <v>53306</v>
      </c>
    </row>
    <row r="53" spans="1:7" x14ac:dyDescent="0.2">
      <c r="A53" s="314">
        <v>34912</v>
      </c>
      <c r="B53" s="308">
        <v>50163</v>
      </c>
      <c r="C53" s="58">
        <v>63066</v>
      </c>
      <c r="D53" s="58">
        <v>60456</v>
      </c>
      <c r="E53" s="58">
        <v>64852</v>
      </c>
      <c r="F53" s="58">
        <v>54366</v>
      </c>
      <c r="G53" s="309">
        <v>52999</v>
      </c>
    </row>
    <row r="54" spans="1:7" x14ac:dyDescent="0.2">
      <c r="A54" s="314">
        <v>34943</v>
      </c>
      <c r="B54" s="308">
        <v>49790</v>
      </c>
      <c r="C54" s="58">
        <v>63329</v>
      </c>
      <c r="D54" s="58">
        <v>59811</v>
      </c>
      <c r="E54" s="58">
        <v>64352</v>
      </c>
      <c r="F54" s="58">
        <v>54244</v>
      </c>
      <c r="G54" s="309">
        <v>52724</v>
      </c>
    </row>
    <row r="55" spans="1:7" x14ac:dyDescent="0.2">
      <c r="A55" s="314">
        <v>34973</v>
      </c>
      <c r="B55" s="308">
        <v>49153</v>
      </c>
      <c r="C55" s="58">
        <v>62874</v>
      </c>
      <c r="D55" s="58">
        <v>58232</v>
      </c>
      <c r="E55" s="58">
        <v>64126</v>
      </c>
      <c r="F55" s="58">
        <v>54265</v>
      </c>
      <c r="G55" s="309">
        <v>52246</v>
      </c>
    </row>
    <row r="56" spans="1:7" x14ac:dyDescent="0.2">
      <c r="A56" s="314">
        <v>35004</v>
      </c>
      <c r="B56" s="308">
        <v>49051</v>
      </c>
      <c r="C56" s="58">
        <v>63027</v>
      </c>
      <c r="D56" s="58">
        <v>59542</v>
      </c>
      <c r="E56" s="58">
        <v>64416</v>
      </c>
      <c r="F56" s="58">
        <v>53799</v>
      </c>
      <c r="G56" s="309">
        <v>52201</v>
      </c>
    </row>
    <row r="57" spans="1:7" x14ac:dyDescent="0.2">
      <c r="A57" s="314">
        <v>35034</v>
      </c>
      <c r="B57" s="308">
        <v>49155</v>
      </c>
      <c r="C57" s="58">
        <v>62602</v>
      </c>
      <c r="D57" s="58">
        <v>59196</v>
      </c>
      <c r="E57" s="58">
        <v>64261</v>
      </c>
      <c r="F57" s="58">
        <v>53081</v>
      </c>
      <c r="G57" s="309">
        <v>52291</v>
      </c>
    </row>
    <row r="58" spans="1:7" x14ac:dyDescent="0.2">
      <c r="A58" s="314">
        <v>35065</v>
      </c>
      <c r="B58" s="308">
        <v>49098</v>
      </c>
      <c r="C58" s="58">
        <v>62062</v>
      </c>
      <c r="D58" s="58">
        <v>58574</v>
      </c>
      <c r="E58" s="58">
        <v>64057</v>
      </c>
      <c r="F58" s="58">
        <v>53373</v>
      </c>
      <c r="G58" s="309">
        <v>51768</v>
      </c>
    </row>
    <row r="59" spans="1:7" x14ac:dyDescent="0.2">
      <c r="A59" s="314">
        <v>35096</v>
      </c>
      <c r="B59" s="308">
        <v>47794</v>
      </c>
      <c r="C59" s="58">
        <v>62041</v>
      </c>
      <c r="D59" s="58">
        <v>59133</v>
      </c>
      <c r="E59" s="58">
        <v>63770</v>
      </c>
      <c r="F59" s="58">
        <v>53255</v>
      </c>
      <c r="G59" s="309">
        <v>51926</v>
      </c>
    </row>
    <row r="60" spans="1:7" x14ac:dyDescent="0.2">
      <c r="A60" s="314">
        <v>35125</v>
      </c>
      <c r="B60" s="308">
        <v>47938</v>
      </c>
      <c r="C60" s="58">
        <v>63004</v>
      </c>
      <c r="D60" s="58">
        <v>59827</v>
      </c>
      <c r="E60" s="58">
        <v>63809</v>
      </c>
      <c r="F60" s="58">
        <v>53608</v>
      </c>
      <c r="G60" s="309">
        <v>52046</v>
      </c>
    </row>
    <row r="61" spans="1:7" x14ac:dyDescent="0.2">
      <c r="A61" s="314">
        <v>35156</v>
      </c>
      <c r="B61" s="308">
        <v>48747</v>
      </c>
      <c r="C61" s="58">
        <v>64017</v>
      </c>
      <c r="D61" s="58">
        <v>60023</v>
      </c>
      <c r="E61" s="58">
        <v>64985</v>
      </c>
      <c r="F61" s="58">
        <v>54762</v>
      </c>
      <c r="G61" s="309">
        <v>52752</v>
      </c>
    </row>
    <row r="62" spans="1:7" x14ac:dyDescent="0.2">
      <c r="A62" s="314">
        <v>35186</v>
      </c>
      <c r="B62" s="308">
        <v>49430</v>
      </c>
      <c r="C62" s="58">
        <v>64734</v>
      </c>
      <c r="D62" s="58">
        <v>59601</v>
      </c>
      <c r="E62" s="58">
        <v>65344</v>
      </c>
      <c r="F62" s="58">
        <v>54871</v>
      </c>
      <c r="G62" s="309">
        <v>53200</v>
      </c>
    </row>
    <row r="63" spans="1:7" x14ac:dyDescent="0.2">
      <c r="A63" s="314">
        <v>35217</v>
      </c>
      <c r="B63" s="308">
        <v>50260</v>
      </c>
      <c r="C63" s="58">
        <v>64921</v>
      </c>
      <c r="D63" s="58">
        <v>59363</v>
      </c>
      <c r="E63" s="58">
        <v>65927</v>
      </c>
      <c r="F63" s="58">
        <v>55076</v>
      </c>
      <c r="G63" s="309">
        <v>53473</v>
      </c>
    </row>
    <row r="64" spans="1:7" x14ac:dyDescent="0.2">
      <c r="A64" s="314">
        <v>35247</v>
      </c>
      <c r="B64" s="308">
        <v>50206</v>
      </c>
      <c r="C64" s="58">
        <v>65136</v>
      </c>
      <c r="D64" s="58">
        <v>62114</v>
      </c>
      <c r="E64" s="58">
        <v>67001</v>
      </c>
      <c r="F64" s="58">
        <v>55958</v>
      </c>
      <c r="G64" s="309">
        <v>54062</v>
      </c>
    </row>
    <row r="65" spans="1:7" x14ac:dyDescent="0.2">
      <c r="A65" s="314">
        <v>35278</v>
      </c>
      <c r="B65" s="308">
        <v>51119</v>
      </c>
      <c r="C65" s="58">
        <v>65067</v>
      </c>
      <c r="D65" s="58">
        <v>62843</v>
      </c>
      <c r="E65" s="58">
        <v>67333</v>
      </c>
      <c r="F65" s="58">
        <v>56224</v>
      </c>
      <c r="G65" s="309">
        <v>54447</v>
      </c>
    </row>
    <row r="66" spans="1:7" x14ac:dyDescent="0.2">
      <c r="A66" s="314">
        <v>35309</v>
      </c>
      <c r="B66" s="308">
        <v>50969</v>
      </c>
      <c r="C66" s="58">
        <v>66117</v>
      </c>
      <c r="D66" s="58">
        <v>64054</v>
      </c>
      <c r="E66" s="58">
        <v>67196</v>
      </c>
      <c r="F66" s="58">
        <v>56444</v>
      </c>
      <c r="G66" s="309">
        <v>54347</v>
      </c>
    </row>
    <row r="67" spans="1:7" x14ac:dyDescent="0.2">
      <c r="A67" s="314">
        <v>35339</v>
      </c>
      <c r="B67" s="308">
        <v>50977</v>
      </c>
      <c r="C67" s="58">
        <v>66441</v>
      </c>
      <c r="D67" s="58">
        <v>65282</v>
      </c>
      <c r="E67" s="58">
        <v>67133</v>
      </c>
      <c r="F67" s="58">
        <v>56786</v>
      </c>
      <c r="G67" s="309">
        <v>54291</v>
      </c>
    </row>
    <row r="68" spans="1:7" x14ac:dyDescent="0.2">
      <c r="A68" s="314">
        <v>35370</v>
      </c>
      <c r="B68" s="308">
        <v>51047</v>
      </c>
      <c r="C68" s="58">
        <v>67079</v>
      </c>
      <c r="D68" s="58">
        <v>65080</v>
      </c>
      <c r="E68" s="58">
        <v>67967</v>
      </c>
      <c r="F68" s="58">
        <v>57182</v>
      </c>
      <c r="G68" s="309">
        <v>54801</v>
      </c>
    </row>
    <row r="69" spans="1:7" x14ac:dyDescent="0.2">
      <c r="A69" s="314">
        <v>35400</v>
      </c>
      <c r="B69" s="308">
        <v>52358</v>
      </c>
      <c r="C69" s="58">
        <v>66312</v>
      </c>
      <c r="D69" s="58">
        <v>64686</v>
      </c>
      <c r="E69" s="58">
        <v>68772</v>
      </c>
      <c r="F69" s="58">
        <v>56951</v>
      </c>
      <c r="G69" s="309">
        <v>55076</v>
      </c>
    </row>
    <row r="70" spans="1:7" x14ac:dyDescent="0.2">
      <c r="A70" s="314">
        <v>35431</v>
      </c>
      <c r="B70" s="308">
        <v>52757</v>
      </c>
      <c r="C70" s="58">
        <v>66689</v>
      </c>
      <c r="D70" s="58">
        <v>64281</v>
      </c>
      <c r="E70" s="58">
        <v>69008</v>
      </c>
      <c r="F70" s="58">
        <v>57751</v>
      </c>
      <c r="G70" s="309">
        <v>55088</v>
      </c>
    </row>
    <row r="71" spans="1:7" x14ac:dyDescent="0.2">
      <c r="A71" s="314">
        <v>35462</v>
      </c>
      <c r="B71" s="308">
        <v>52679</v>
      </c>
      <c r="C71" s="58">
        <v>67255</v>
      </c>
      <c r="D71" s="58">
        <v>64319</v>
      </c>
      <c r="E71" s="58">
        <v>69675</v>
      </c>
      <c r="F71" s="58">
        <v>57921</v>
      </c>
      <c r="G71" s="309">
        <v>55536</v>
      </c>
    </row>
    <row r="72" spans="1:7" x14ac:dyDescent="0.2">
      <c r="A72" s="314">
        <v>35490</v>
      </c>
      <c r="B72" s="308">
        <v>52999</v>
      </c>
      <c r="C72" s="58">
        <v>68318</v>
      </c>
      <c r="D72" s="58">
        <v>66363</v>
      </c>
      <c r="E72" s="58">
        <v>70721</v>
      </c>
      <c r="F72" s="58">
        <v>58623</v>
      </c>
      <c r="G72" s="309">
        <v>56085</v>
      </c>
    </row>
    <row r="73" spans="1:7" x14ac:dyDescent="0.2">
      <c r="A73" s="314">
        <v>35521</v>
      </c>
      <c r="B73" s="308">
        <v>54137</v>
      </c>
      <c r="C73" s="58">
        <v>69890</v>
      </c>
      <c r="D73" s="58">
        <v>66931</v>
      </c>
      <c r="E73" s="58">
        <v>71955</v>
      </c>
      <c r="F73" s="58">
        <v>59538</v>
      </c>
      <c r="G73" s="309">
        <v>56815</v>
      </c>
    </row>
    <row r="74" spans="1:7" x14ac:dyDescent="0.2">
      <c r="A74" s="314">
        <v>35551</v>
      </c>
      <c r="B74" s="308">
        <v>56224</v>
      </c>
      <c r="C74" s="58">
        <v>70374</v>
      </c>
      <c r="D74" s="58">
        <v>67731</v>
      </c>
      <c r="E74" s="58">
        <v>73359</v>
      </c>
      <c r="F74" s="58">
        <v>59732</v>
      </c>
      <c r="G74" s="309">
        <v>57753</v>
      </c>
    </row>
    <row r="75" spans="1:7" x14ac:dyDescent="0.2">
      <c r="A75" s="314">
        <v>35582</v>
      </c>
      <c r="B75" s="308">
        <v>56919</v>
      </c>
      <c r="C75" s="58">
        <v>71440</v>
      </c>
      <c r="D75" s="58">
        <v>68146</v>
      </c>
      <c r="E75" s="58">
        <v>74440</v>
      </c>
      <c r="F75" s="58">
        <v>60592</v>
      </c>
      <c r="G75" s="309">
        <v>58406</v>
      </c>
    </row>
    <row r="76" spans="1:7" x14ac:dyDescent="0.2">
      <c r="A76" s="314">
        <v>35612</v>
      </c>
      <c r="B76" s="308">
        <v>57923</v>
      </c>
      <c r="C76" s="58">
        <v>71604</v>
      </c>
      <c r="D76" s="58">
        <v>67933</v>
      </c>
      <c r="E76" s="58">
        <v>75787</v>
      </c>
      <c r="F76" s="58">
        <v>61532</v>
      </c>
      <c r="G76" s="309">
        <v>59272</v>
      </c>
    </row>
    <row r="77" spans="1:7" x14ac:dyDescent="0.2">
      <c r="A77" s="314">
        <v>35643</v>
      </c>
      <c r="B77" s="308">
        <v>58903</v>
      </c>
      <c r="C77" s="58">
        <v>73209</v>
      </c>
      <c r="D77" s="58">
        <v>70089</v>
      </c>
      <c r="E77" s="58">
        <v>77465</v>
      </c>
      <c r="F77" s="58">
        <v>62591</v>
      </c>
      <c r="G77" s="309">
        <v>59937</v>
      </c>
    </row>
    <row r="78" spans="1:7" x14ac:dyDescent="0.2">
      <c r="A78" s="314">
        <v>35674</v>
      </c>
      <c r="B78" s="308">
        <v>59943</v>
      </c>
      <c r="C78" s="58">
        <v>74489</v>
      </c>
      <c r="D78" s="58">
        <v>70174</v>
      </c>
      <c r="E78" s="58">
        <v>78067</v>
      </c>
      <c r="F78" s="58">
        <v>62991</v>
      </c>
      <c r="G78" s="309">
        <v>60153</v>
      </c>
    </row>
    <row r="79" spans="1:7" x14ac:dyDescent="0.2">
      <c r="A79" s="314">
        <v>35704</v>
      </c>
      <c r="B79" s="308">
        <v>61086</v>
      </c>
      <c r="C79" s="58">
        <v>75479</v>
      </c>
      <c r="D79" s="58">
        <v>73539</v>
      </c>
      <c r="E79" s="58">
        <v>79067</v>
      </c>
      <c r="F79" s="58">
        <v>63110</v>
      </c>
      <c r="G79" s="309">
        <v>60205</v>
      </c>
    </row>
    <row r="80" spans="1:7" x14ac:dyDescent="0.2">
      <c r="A80" s="314">
        <v>35735</v>
      </c>
      <c r="B80" s="308">
        <v>61786</v>
      </c>
      <c r="C80" s="58">
        <v>76328</v>
      </c>
      <c r="D80" s="58">
        <v>75369</v>
      </c>
      <c r="E80" s="58">
        <v>79955</v>
      </c>
      <c r="F80" s="58">
        <v>64054</v>
      </c>
      <c r="G80" s="309">
        <v>60625</v>
      </c>
    </row>
    <row r="81" spans="1:7" x14ac:dyDescent="0.2">
      <c r="A81" s="314">
        <v>35765</v>
      </c>
      <c r="B81" s="308">
        <v>62264</v>
      </c>
      <c r="C81" s="58">
        <v>77066</v>
      </c>
      <c r="D81" s="58">
        <v>78733</v>
      </c>
      <c r="E81" s="58">
        <v>79839</v>
      </c>
      <c r="F81" s="58">
        <v>63445</v>
      </c>
      <c r="G81" s="309">
        <v>60693</v>
      </c>
    </row>
    <row r="82" spans="1:7" x14ac:dyDescent="0.2">
      <c r="A82" s="314">
        <v>35796</v>
      </c>
      <c r="B82" s="308">
        <v>62913</v>
      </c>
      <c r="C82" s="58">
        <v>77542</v>
      </c>
      <c r="D82" s="58">
        <v>78455</v>
      </c>
      <c r="E82" s="58">
        <v>79976</v>
      </c>
      <c r="F82" s="58">
        <v>64148</v>
      </c>
      <c r="G82" s="309">
        <v>61026</v>
      </c>
    </row>
    <row r="83" spans="1:7" x14ac:dyDescent="0.2">
      <c r="A83" s="314">
        <v>35827</v>
      </c>
      <c r="B83" s="308">
        <v>63188</v>
      </c>
      <c r="C83" s="58">
        <v>76973</v>
      </c>
      <c r="D83" s="58">
        <v>77573</v>
      </c>
      <c r="E83" s="58">
        <v>80218</v>
      </c>
      <c r="F83" s="58">
        <v>63963</v>
      </c>
      <c r="G83" s="309">
        <v>60764</v>
      </c>
    </row>
    <row r="84" spans="1:7" x14ac:dyDescent="0.2">
      <c r="A84" s="314">
        <v>35855</v>
      </c>
      <c r="B84" s="308">
        <v>63847</v>
      </c>
      <c r="C84" s="58">
        <v>75997</v>
      </c>
      <c r="D84" s="58">
        <v>77269</v>
      </c>
      <c r="E84" s="58">
        <v>81185</v>
      </c>
      <c r="F84" s="58">
        <v>64870</v>
      </c>
      <c r="G84" s="309">
        <v>61362</v>
      </c>
    </row>
    <row r="85" spans="1:7" x14ac:dyDescent="0.2">
      <c r="A85" s="314">
        <v>35886</v>
      </c>
      <c r="B85" s="308">
        <v>64427</v>
      </c>
      <c r="C85" s="58">
        <v>76637</v>
      </c>
      <c r="D85" s="58">
        <v>76610</v>
      </c>
      <c r="E85" s="58">
        <v>83176</v>
      </c>
      <c r="F85" s="58">
        <v>66258</v>
      </c>
      <c r="G85" s="309">
        <v>62769</v>
      </c>
    </row>
    <row r="86" spans="1:7" x14ac:dyDescent="0.2">
      <c r="A86" s="314">
        <v>35916</v>
      </c>
      <c r="B86" s="308">
        <v>64685</v>
      </c>
      <c r="C86" s="58">
        <v>78553</v>
      </c>
      <c r="D86" s="58">
        <v>79556</v>
      </c>
      <c r="E86" s="58">
        <v>83993</v>
      </c>
      <c r="F86" s="58">
        <v>67018</v>
      </c>
      <c r="G86" s="309">
        <v>63336</v>
      </c>
    </row>
    <row r="87" spans="1:7" x14ac:dyDescent="0.2">
      <c r="A87" s="314">
        <v>35947</v>
      </c>
      <c r="B87" s="308">
        <v>65578</v>
      </c>
      <c r="C87" s="58">
        <v>80488</v>
      </c>
      <c r="D87" s="58">
        <v>80681</v>
      </c>
      <c r="E87" s="58">
        <v>85019</v>
      </c>
      <c r="F87" s="58">
        <v>66736</v>
      </c>
      <c r="G87" s="309">
        <v>63683</v>
      </c>
    </row>
    <row r="88" spans="1:7" x14ac:dyDescent="0.2">
      <c r="A88" s="314">
        <v>35977</v>
      </c>
      <c r="B88" s="308">
        <v>65237</v>
      </c>
      <c r="C88" s="58">
        <v>81116</v>
      </c>
      <c r="D88" s="58">
        <v>83297</v>
      </c>
      <c r="E88" s="58">
        <v>85994</v>
      </c>
      <c r="F88" s="58">
        <v>68712</v>
      </c>
      <c r="G88" s="309">
        <v>64495</v>
      </c>
    </row>
    <row r="89" spans="1:7" x14ac:dyDescent="0.2">
      <c r="A89" s="314">
        <v>36008</v>
      </c>
      <c r="B89" s="308">
        <v>66901</v>
      </c>
      <c r="C89" s="58">
        <v>81938</v>
      </c>
      <c r="D89" s="58">
        <v>82121</v>
      </c>
      <c r="E89" s="58">
        <v>86862</v>
      </c>
      <c r="F89" s="58">
        <v>68913</v>
      </c>
      <c r="G89" s="309">
        <v>64750</v>
      </c>
    </row>
    <row r="90" spans="1:7" x14ac:dyDescent="0.2">
      <c r="A90" s="314">
        <v>36039</v>
      </c>
      <c r="B90" s="308">
        <v>67321</v>
      </c>
      <c r="C90" s="58">
        <v>83225</v>
      </c>
      <c r="D90" s="58">
        <v>81528</v>
      </c>
      <c r="E90" s="58">
        <v>86723</v>
      </c>
      <c r="F90" s="58">
        <v>68213</v>
      </c>
      <c r="G90" s="309">
        <v>64619</v>
      </c>
    </row>
    <row r="91" spans="1:7" x14ac:dyDescent="0.2">
      <c r="A91" s="314">
        <v>36069</v>
      </c>
      <c r="B91" s="308">
        <v>68453</v>
      </c>
      <c r="C91" s="58">
        <v>84697</v>
      </c>
      <c r="D91" s="58">
        <v>81493</v>
      </c>
      <c r="E91" s="58">
        <v>86847</v>
      </c>
      <c r="F91" s="58">
        <v>68126</v>
      </c>
      <c r="G91" s="309">
        <v>64468</v>
      </c>
    </row>
    <row r="92" spans="1:7" x14ac:dyDescent="0.2">
      <c r="A92" s="314">
        <v>36100</v>
      </c>
      <c r="B92" s="308">
        <v>67092</v>
      </c>
      <c r="C92" s="58">
        <v>85276</v>
      </c>
      <c r="D92" s="58">
        <v>81277</v>
      </c>
      <c r="E92" s="58">
        <v>86952</v>
      </c>
      <c r="F92" s="58">
        <v>68951</v>
      </c>
      <c r="G92" s="309">
        <v>64348</v>
      </c>
    </row>
    <row r="93" spans="1:7" x14ac:dyDescent="0.2">
      <c r="A93" s="314">
        <v>36130</v>
      </c>
      <c r="B93" s="308">
        <v>66919</v>
      </c>
      <c r="C93" s="58">
        <v>85369</v>
      </c>
      <c r="D93" s="58">
        <v>81188</v>
      </c>
      <c r="E93" s="58">
        <v>86784</v>
      </c>
      <c r="F93" s="58">
        <v>68368</v>
      </c>
      <c r="G93" s="309">
        <v>64594</v>
      </c>
    </row>
    <row r="94" spans="1:7" x14ac:dyDescent="0.2">
      <c r="A94" s="314">
        <v>36161</v>
      </c>
      <c r="B94" s="308">
        <v>66142</v>
      </c>
      <c r="C94" s="58">
        <v>85432</v>
      </c>
      <c r="D94" s="58">
        <v>80714</v>
      </c>
      <c r="E94" s="58">
        <v>87346</v>
      </c>
      <c r="F94" s="58">
        <v>69448</v>
      </c>
      <c r="G94" s="309">
        <v>64822</v>
      </c>
    </row>
    <row r="95" spans="1:7" x14ac:dyDescent="0.2">
      <c r="A95" s="314">
        <v>36192</v>
      </c>
      <c r="B95" s="308">
        <v>67401</v>
      </c>
      <c r="C95" s="58">
        <v>85350</v>
      </c>
      <c r="D95" s="58">
        <v>81481</v>
      </c>
      <c r="E95" s="58">
        <v>87443</v>
      </c>
      <c r="F95" s="58">
        <v>69380</v>
      </c>
      <c r="G95" s="309">
        <v>64552</v>
      </c>
    </row>
    <row r="96" spans="1:7" x14ac:dyDescent="0.2">
      <c r="A96" s="314">
        <v>36220</v>
      </c>
      <c r="B96" s="308">
        <v>67696</v>
      </c>
      <c r="C96" s="58">
        <v>86387</v>
      </c>
      <c r="D96" s="58">
        <v>84279</v>
      </c>
      <c r="E96" s="58">
        <v>88024</v>
      </c>
      <c r="F96" s="58">
        <v>70924</v>
      </c>
      <c r="G96" s="309">
        <v>65335</v>
      </c>
    </row>
    <row r="97" spans="1:7" x14ac:dyDescent="0.2">
      <c r="A97" s="314">
        <v>36251</v>
      </c>
      <c r="B97" s="308">
        <v>69146</v>
      </c>
      <c r="C97" s="58">
        <v>86676</v>
      </c>
      <c r="D97" s="58">
        <v>85397</v>
      </c>
      <c r="E97" s="58">
        <v>89754</v>
      </c>
      <c r="F97" s="58">
        <v>71531</v>
      </c>
      <c r="G97" s="309">
        <v>66618</v>
      </c>
    </row>
    <row r="98" spans="1:7" x14ac:dyDescent="0.2">
      <c r="A98" s="314">
        <v>36281</v>
      </c>
      <c r="B98" s="308">
        <v>69573</v>
      </c>
      <c r="C98" s="58">
        <v>87229</v>
      </c>
      <c r="D98" s="58">
        <v>87357</v>
      </c>
      <c r="E98" s="58">
        <v>90801</v>
      </c>
      <c r="F98" s="58">
        <v>72521</v>
      </c>
      <c r="G98" s="309">
        <v>67307</v>
      </c>
    </row>
    <row r="99" spans="1:7" x14ac:dyDescent="0.2">
      <c r="A99" s="314">
        <v>36312</v>
      </c>
      <c r="B99" s="308">
        <v>70847</v>
      </c>
      <c r="C99" s="58">
        <v>88354</v>
      </c>
      <c r="D99" s="58">
        <v>89161</v>
      </c>
      <c r="E99" s="58">
        <v>92489</v>
      </c>
      <c r="F99" s="58">
        <v>73632</v>
      </c>
      <c r="G99" s="309">
        <v>68305</v>
      </c>
    </row>
    <row r="100" spans="1:7" x14ac:dyDescent="0.2">
      <c r="A100" s="314">
        <v>36342</v>
      </c>
      <c r="B100" s="308">
        <v>71337</v>
      </c>
      <c r="C100" s="58">
        <v>89821</v>
      </c>
      <c r="D100" s="58">
        <v>91392</v>
      </c>
      <c r="E100" s="58">
        <v>94135</v>
      </c>
      <c r="F100" s="58">
        <v>74976</v>
      </c>
      <c r="G100" s="309">
        <v>69489</v>
      </c>
    </row>
    <row r="101" spans="1:7" x14ac:dyDescent="0.2">
      <c r="A101" s="314">
        <v>36373</v>
      </c>
      <c r="B101" s="308">
        <v>72740</v>
      </c>
      <c r="C101" s="58">
        <v>91599</v>
      </c>
      <c r="D101" s="58">
        <v>91722</v>
      </c>
      <c r="E101" s="58">
        <v>96538</v>
      </c>
      <c r="F101" s="58">
        <v>75894</v>
      </c>
      <c r="G101" s="309">
        <v>70479</v>
      </c>
    </row>
    <row r="102" spans="1:7" x14ac:dyDescent="0.2">
      <c r="A102" s="314">
        <v>36404</v>
      </c>
      <c r="B102" s="308">
        <v>74733</v>
      </c>
      <c r="C102" s="58">
        <v>92138</v>
      </c>
      <c r="D102" s="58">
        <v>92096</v>
      </c>
      <c r="E102" s="58">
        <v>99137</v>
      </c>
      <c r="F102" s="58">
        <v>78103</v>
      </c>
      <c r="G102" s="309">
        <v>71606</v>
      </c>
    </row>
    <row r="103" spans="1:7" x14ac:dyDescent="0.2">
      <c r="A103" s="314">
        <v>36434</v>
      </c>
      <c r="B103" s="308">
        <v>77819</v>
      </c>
      <c r="C103" s="58">
        <v>93900</v>
      </c>
      <c r="D103" s="58">
        <v>92487</v>
      </c>
      <c r="E103" s="58">
        <v>99999</v>
      </c>
      <c r="F103" s="58">
        <v>78979</v>
      </c>
      <c r="G103" s="309">
        <v>72029</v>
      </c>
    </row>
    <row r="104" spans="1:7" x14ac:dyDescent="0.2">
      <c r="A104" s="314">
        <v>36465</v>
      </c>
      <c r="B104" s="308">
        <v>80030</v>
      </c>
      <c r="C104" s="58">
        <v>95597</v>
      </c>
      <c r="D104" s="58">
        <v>95503</v>
      </c>
      <c r="E104" s="58">
        <v>101397</v>
      </c>
      <c r="F104" s="58">
        <v>79882</v>
      </c>
      <c r="G104" s="309">
        <v>72985</v>
      </c>
    </row>
    <row r="105" spans="1:7" x14ac:dyDescent="0.2">
      <c r="A105" s="314">
        <v>36495</v>
      </c>
      <c r="B105" s="308">
        <v>81851</v>
      </c>
      <c r="C105" s="58">
        <v>97593</v>
      </c>
      <c r="D105" s="58">
        <v>97555</v>
      </c>
      <c r="E105" s="58">
        <v>103346</v>
      </c>
      <c r="F105" s="58">
        <v>81210</v>
      </c>
      <c r="G105" s="309">
        <v>73749</v>
      </c>
    </row>
    <row r="106" spans="1:7" x14ac:dyDescent="0.2">
      <c r="A106" s="314">
        <v>36526</v>
      </c>
      <c r="B106" s="308">
        <v>82333</v>
      </c>
      <c r="C106" s="58">
        <v>98870</v>
      </c>
      <c r="D106" s="58">
        <v>98877</v>
      </c>
      <c r="E106" s="58">
        <v>104358</v>
      </c>
      <c r="F106" s="58">
        <v>81381</v>
      </c>
      <c r="G106" s="309">
        <v>73906</v>
      </c>
    </row>
    <row r="107" spans="1:7" x14ac:dyDescent="0.2">
      <c r="A107" s="314">
        <v>36557</v>
      </c>
      <c r="B107" s="308">
        <v>84080</v>
      </c>
      <c r="C107" s="58">
        <v>99299</v>
      </c>
      <c r="D107" s="58">
        <v>100637</v>
      </c>
      <c r="E107" s="58">
        <v>104721</v>
      </c>
      <c r="F107" s="58">
        <v>82595</v>
      </c>
      <c r="G107" s="309">
        <v>74308</v>
      </c>
    </row>
    <row r="108" spans="1:7" x14ac:dyDescent="0.2">
      <c r="A108" s="314">
        <v>36586</v>
      </c>
      <c r="B108" s="308">
        <v>85021</v>
      </c>
      <c r="C108" s="58">
        <v>100095</v>
      </c>
      <c r="D108" s="58">
        <v>100717</v>
      </c>
      <c r="E108" s="58">
        <v>107765</v>
      </c>
      <c r="F108" s="58">
        <v>84214</v>
      </c>
      <c r="G108" s="309">
        <v>75608</v>
      </c>
    </row>
    <row r="109" spans="1:7" x14ac:dyDescent="0.2">
      <c r="A109" s="314">
        <v>36617</v>
      </c>
      <c r="B109" s="308">
        <v>87606</v>
      </c>
      <c r="C109" s="58">
        <v>101856</v>
      </c>
      <c r="D109" s="58">
        <v>103063</v>
      </c>
      <c r="E109" s="58">
        <v>111947</v>
      </c>
      <c r="F109" s="58">
        <v>86912</v>
      </c>
      <c r="G109" s="309">
        <v>78134</v>
      </c>
    </row>
    <row r="110" spans="1:7" x14ac:dyDescent="0.2">
      <c r="A110" s="314">
        <v>36647</v>
      </c>
      <c r="B110" s="308">
        <v>88877</v>
      </c>
      <c r="C110" s="58">
        <v>104627</v>
      </c>
      <c r="D110" s="58">
        <v>103021</v>
      </c>
      <c r="E110" s="58">
        <v>113099</v>
      </c>
      <c r="F110" s="58">
        <v>88141</v>
      </c>
      <c r="G110" s="309">
        <v>78810</v>
      </c>
    </row>
    <row r="111" spans="1:7" x14ac:dyDescent="0.2">
      <c r="A111" s="314">
        <v>36678</v>
      </c>
      <c r="B111" s="308">
        <v>91781</v>
      </c>
      <c r="C111" s="58">
        <v>107507</v>
      </c>
      <c r="D111" s="58">
        <v>104970</v>
      </c>
      <c r="E111" s="58">
        <v>115640</v>
      </c>
      <c r="F111" s="58">
        <v>89406</v>
      </c>
      <c r="G111" s="309">
        <v>79660</v>
      </c>
    </row>
    <row r="112" spans="1:7" x14ac:dyDescent="0.2">
      <c r="A112" s="314">
        <v>36708</v>
      </c>
      <c r="B112" s="308">
        <v>93614</v>
      </c>
      <c r="C112" s="58">
        <v>109237</v>
      </c>
      <c r="D112" s="58">
        <v>108746</v>
      </c>
      <c r="E112" s="58">
        <v>116597</v>
      </c>
      <c r="F112" s="58">
        <v>91214</v>
      </c>
      <c r="G112" s="309">
        <v>80958</v>
      </c>
    </row>
    <row r="113" spans="1:7" x14ac:dyDescent="0.2">
      <c r="A113" s="314">
        <v>36739</v>
      </c>
      <c r="B113" s="308">
        <v>94088</v>
      </c>
      <c r="C113" s="58">
        <v>111532</v>
      </c>
      <c r="D113" s="58">
        <v>112204</v>
      </c>
      <c r="E113" s="58">
        <v>118743</v>
      </c>
      <c r="F113" s="58">
        <v>92258</v>
      </c>
      <c r="G113" s="309">
        <v>81836</v>
      </c>
    </row>
    <row r="114" spans="1:7" x14ac:dyDescent="0.2">
      <c r="A114" s="314">
        <v>36770</v>
      </c>
      <c r="B114" s="308">
        <v>93093</v>
      </c>
      <c r="C114" s="58">
        <v>112779</v>
      </c>
      <c r="D114" s="58">
        <v>112739</v>
      </c>
      <c r="E114" s="58">
        <v>118166</v>
      </c>
      <c r="F114" s="58">
        <v>92647</v>
      </c>
      <c r="G114" s="309">
        <v>81968</v>
      </c>
    </row>
    <row r="115" spans="1:7" x14ac:dyDescent="0.2">
      <c r="A115" s="314">
        <v>36800</v>
      </c>
      <c r="B115" s="308">
        <v>92301</v>
      </c>
      <c r="C115" s="58">
        <v>113867</v>
      </c>
      <c r="D115" s="58">
        <v>111520</v>
      </c>
      <c r="E115" s="58">
        <v>118370</v>
      </c>
      <c r="F115" s="58">
        <v>92617</v>
      </c>
      <c r="G115" s="309">
        <v>81621</v>
      </c>
    </row>
    <row r="116" spans="1:7" x14ac:dyDescent="0.2">
      <c r="A116" s="314">
        <v>36831</v>
      </c>
      <c r="B116" s="308">
        <v>93189</v>
      </c>
      <c r="C116" s="58">
        <v>114242</v>
      </c>
      <c r="D116" s="58">
        <v>112320</v>
      </c>
      <c r="E116" s="58">
        <v>117929</v>
      </c>
      <c r="F116" s="58">
        <v>92584</v>
      </c>
      <c r="G116" s="309">
        <v>81931</v>
      </c>
    </row>
    <row r="117" spans="1:7" x14ac:dyDescent="0.2">
      <c r="A117" s="314">
        <v>36861</v>
      </c>
      <c r="B117" s="308">
        <v>93947</v>
      </c>
      <c r="C117" s="58">
        <v>113711</v>
      </c>
      <c r="D117" s="58">
        <v>114027</v>
      </c>
      <c r="E117" s="58">
        <v>118983</v>
      </c>
      <c r="F117" s="58">
        <v>92016</v>
      </c>
      <c r="G117" s="309">
        <v>82528</v>
      </c>
    </row>
    <row r="118" spans="1:7" x14ac:dyDescent="0.2">
      <c r="A118" s="314">
        <v>36892</v>
      </c>
      <c r="B118" s="308">
        <v>94235</v>
      </c>
      <c r="C118" s="58">
        <v>113859</v>
      </c>
      <c r="D118" s="58">
        <v>114992</v>
      </c>
      <c r="E118" s="58">
        <v>118668</v>
      </c>
      <c r="F118" s="58">
        <v>92100</v>
      </c>
      <c r="G118" s="309">
        <v>82636</v>
      </c>
    </row>
    <row r="119" spans="1:7" x14ac:dyDescent="0.2">
      <c r="A119" s="314">
        <v>36923</v>
      </c>
      <c r="B119" s="308">
        <v>93436</v>
      </c>
      <c r="C119" s="58">
        <v>112675</v>
      </c>
      <c r="D119" s="58">
        <v>110415</v>
      </c>
      <c r="E119" s="58">
        <v>119198</v>
      </c>
      <c r="F119" s="58">
        <v>92717</v>
      </c>
      <c r="G119" s="309">
        <v>82581</v>
      </c>
    </row>
    <row r="120" spans="1:7" x14ac:dyDescent="0.2">
      <c r="A120" s="314">
        <v>36951</v>
      </c>
      <c r="B120" s="308">
        <v>94439</v>
      </c>
      <c r="C120" s="58">
        <v>112171</v>
      </c>
      <c r="D120" s="58">
        <v>111970</v>
      </c>
      <c r="E120" s="58">
        <v>120770</v>
      </c>
      <c r="F120" s="58">
        <v>94674</v>
      </c>
      <c r="G120" s="309">
        <v>83556</v>
      </c>
    </row>
    <row r="121" spans="1:7" x14ac:dyDescent="0.2">
      <c r="A121" s="314">
        <v>36982</v>
      </c>
      <c r="B121" s="308">
        <v>94956</v>
      </c>
      <c r="C121" s="58">
        <v>113229</v>
      </c>
      <c r="D121" s="58">
        <v>111293</v>
      </c>
      <c r="E121" s="58">
        <v>123754</v>
      </c>
      <c r="F121" s="58">
        <v>97798</v>
      </c>
      <c r="G121" s="309">
        <v>85664</v>
      </c>
    </row>
    <row r="122" spans="1:7" x14ac:dyDescent="0.2">
      <c r="A122" s="314">
        <v>37012</v>
      </c>
      <c r="B122" s="308">
        <v>97436</v>
      </c>
      <c r="C122" s="58">
        <v>115191</v>
      </c>
      <c r="D122" s="58">
        <v>116663</v>
      </c>
      <c r="E122" s="58">
        <v>125086</v>
      </c>
      <c r="F122" s="58">
        <v>98508</v>
      </c>
      <c r="G122" s="309">
        <v>86951</v>
      </c>
    </row>
    <row r="123" spans="1:7" x14ac:dyDescent="0.2">
      <c r="A123" s="314">
        <v>37043</v>
      </c>
      <c r="B123" s="308">
        <v>98769</v>
      </c>
      <c r="C123" s="58">
        <v>118605</v>
      </c>
      <c r="D123" s="58">
        <v>116978</v>
      </c>
      <c r="E123" s="58">
        <v>127693</v>
      </c>
      <c r="F123" s="58">
        <v>99762</v>
      </c>
      <c r="G123" s="309">
        <v>88170</v>
      </c>
    </row>
    <row r="124" spans="1:7" x14ac:dyDescent="0.2">
      <c r="A124" s="314">
        <v>37073</v>
      </c>
      <c r="B124" s="308">
        <v>101632</v>
      </c>
      <c r="C124" s="58">
        <v>120705</v>
      </c>
      <c r="D124" s="58">
        <v>118660</v>
      </c>
      <c r="E124" s="58">
        <v>129751</v>
      </c>
      <c r="F124" s="58">
        <v>102517</v>
      </c>
      <c r="G124" s="309">
        <v>89613</v>
      </c>
    </row>
    <row r="125" spans="1:7" x14ac:dyDescent="0.2">
      <c r="A125" s="314">
        <v>37104</v>
      </c>
      <c r="B125" s="308">
        <v>103075</v>
      </c>
      <c r="C125" s="58">
        <v>123273</v>
      </c>
      <c r="D125" s="58">
        <v>119390</v>
      </c>
      <c r="E125" s="58">
        <v>131743</v>
      </c>
      <c r="F125" s="58">
        <v>104465</v>
      </c>
      <c r="G125" s="309">
        <v>91421</v>
      </c>
    </row>
    <row r="126" spans="1:7" x14ac:dyDescent="0.2">
      <c r="A126" s="314">
        <v>37135</v>
      </c>
      <c r="B126" s="308">
        <v>104979</v>
      </c>
      <c r="C126" s="58">
        <v>124788</v>
      </c>
      <c r="D126" s="58">
        <v>123035</v>
      </c>
      <c r="E126" s="58">
        <v>132693</v>
      </c>
      <c r="F126" s="58">
        <v>105619</v>
      </c>
      <c r="G126" s="309">
        <v>91757</v>
      </c>
    </row>
    <row r="127" spans="1:7" x14ac:dyDescent="0.2">
      <c r="A127" s="314">
        <v>37165</v>
      </c>
      <c r="B127" s="308">
        <v>105201</v>
      </c>
      <c r="C127" s="58">
        <v>127399</v>
      </c>
      <c r="D127" s="58">
        <v>126911</v>
      </c>
      <c r="E127" s="58">
        <v>134038</v>
      </c>
      <c r="F127" s="58">
        <v>106765</v>
      </c>
      <c r="G127" s="309">
        <v>92156</v>
      </c>
    </row>
    <row r="128" spans="1:7" x14ac:dyDescent="0.2">
      <c r="A128" s="314">
        <v>37196</v>
      </c>
      <c r="B128" s="308">
        <v>107058</v>
      </c>
      <c r="C128" s="58">
        <v>128048</v>
      </c>
      <c r="D128" s="58">
        <v>129024</v>
      </c>
      <c r="E128" s="58">
        <v>135285</v>
      </c>
      <c r="F128" s="58">
        <v>107209</v>
      </c>
      <c r="G128" s="309">
        <v>93141</v>
      </c>
    </row>
    <row r="129" spans="1:7" x14ac:dyDescent="0.2">
      <c r="A129" s="314">
        <v>37226</v>
      </c>
      <c r="B129" s="308">
        <v>107519</v>
      </c>
      <c r="C129" s="58">
        <v>129858</v>
      </c>
      <c r="D129" s="58">
        <v>128564</v>
      </c>
      <c r="E129" s="58">
        <v>136468</v>
      </c>
      <c r="F129" s="58">
        <v>107601</v>
      </c>
      <c r="G129" s="309">
        <v>93970</v>
      </c>
    </row>
    <row r="130" spans="1:7" x14ac:dyDescent="0.2">
      <c r="A130" s="314">
        <v>37257</v>
      </c>
      <c r="B130" s="308">
        <v>111495</v>
      </c>
      <c r="C130" s="58">
        <v>129282</v>
      </c>
      <c r="D130" s="58">
        <v>130283</v>
      </c>
      <c r="E130" s="58">
        <v>137154</v>
      </c>
      <c r="F130" s="58">
        <v>108960</v>
      </c>
      <c r="G130" s="309">
        <v>94202</v>
      </c>
    </row>
    <row r="131" spans="1:7" x14ac:dyDescent="0.2">
      <c r="A131" s="314">
        <v>37288</v>
      </c>
      <c r="B131" s="308">
        <v>110896</v>
      </c>
      <c r="C131" s="58">
        <v>132354</v>
      </c>
      <c r="D131" s="58">
        <v>132912</v>
      </c>
      <c r="E131" s="58">
        <v>136801</v>
      </c>
      <c r="F131" s="58">
        <v>109637</v>
      </c>
      <c r="G131" s="309">
        <v>94637</v>
      </c>
    </row>
    <row r="132" spans="1:7" x14ac:dyDescent="0.2">
      <c r="A132" s="314">
        <v>37316</v>
      </c>
      <c r="B132" s="308">
        <v>113731</v>
      </c>
      <c r="C132" s="58">
        <v>132913</v>
      </c>
      <c r="D132" s="58">
        <v>135193</v>
      </c>
      <c r="E132" s="58">
        <v>139425</v>
      </c>
      <c r="F132" s="58">
        <v>113298</v>
      </c>
      <c r="G132" s="309">
        <v>96808</v>
      </c>
    </row>
    <row r="133" spans="1:7" x14ac:dyDescent="0.2">
      <c r="A133" s="314">
        <v>37347</v>
      </c>
      <c r="B133" s="308">
        <v>112776</v>
      </c>
      <c r="C133" s="58">
        <v>135914</v>
      </c>
      <c r="D133" s="58">
        <v>137255</v>
      </c>
      <c r="E133" s="58">
        <v>141861</v>
      </c>
      <c r="F133" s="58">
        <v>115278</v>
      </c>
      <c r="G133" s="309">
        <v>99214</v>
      </c>
    </row>
    <row r="134" spans="1:7" x14ac:dyDescent="0.2">
      <c r="A134" s="314">
        <v>37377</v>
      </c>
      <c r="B134" s="308">
        <v>117141</v>
      </c>
      <c r="C134" s="58">
        <v>137929</v>
      </c>
      <c r="D134" s="58">
        <v>137640</v>
      </c>
      <c r="E134" s="58">
        <v>146013</v>
      </c>
      <c r="F134" s="58">
        <v>118717</v>
      </c>
      <c r="G134" s="309">
        <v>102207</v>
      </c>
    </row>
    <row r="135" spans="1:7" x14ac:dyDescent="0.2">
      <c r="A135" s="314">
        <v>37408</v>
      </c>
      <c r="B135" s="308">
        <v>120218</v>
      </c>
      <c r="C135" s="58">
        <v>142356</v>
      </c>
      <c r="D135" s="58">
        <v>141812</v>
      </c>
      <c r="E135" s="58">
        <v>149123</v>
      </c>
      <c r="F135" s="58">
        <v>122468</v>
      </c>
      <c r="G135" s="309">
        <v>104639</v>
      </c>
    </row>
    <row r="136" spans="1:7" x14ac:dyDescent="0.2">
      <c r="A136" s="314">
        <v>37438</v>
      </c>
      <c r="B136" s="308">
        <v>124851</v>
      </c>
      <c r="C136" s="58">
        <v>146492</v>
      </c>
      <c r="D136" s="58">
        <v>144804</v>
      </c>
      <c r="E136" s="58">
        <v>153199</v>
      </c>
      <c r="F136" s="58">
        <v>126349</v>
      </c>
      <c r="G136" s="309">
        <v>107648</v>
      </c>
    </row>
    <row r="137" spans="1:7" x14ac:dyDescent="0.2">
      <c r="A137" s="314">
        <v>37469</v>
      </c>
      <c r="B137" s="308">
        <v>126999</v>
      </c>
      <c r="C137" s="58">
        <v>149769</v>
      </c>
      <c r="D137" s="58">
        <v>149855</v>
      </c>
      <c r="E137" s="58">
        <v>157672</v>
      </c>
      <c r="F137" s="58">
        <v>129887</v>
      </c>
      <c r="G137" s="309">
        <v>110438</v>
      </c>
    </row>
    <row r="138" spans="1:7" x14ac:dyDescent="0.2">
      <c r="A138" s="314">
        <v>37500</v>
      </c>
      <c r="B138" s="308">
        <v>130343</v>
      </c>
      <c r="C138" s="58">
        <v>154468</v>
      </c>
      <c r="D138" s="58">
        <v>156460</v>
      </c>
      <c r="E138" s="58">
        <v>159843</v>
      </c>
      <c r="F138" s="58">
        <v>132198</v>
      </c>
      <c r="G138" s="309">
        <v>111439</v>
      </c>
    </row>
    <row r="139" spans="1:7" x14ac:dyDescent="0.2">
      <c r="A139" s="314">
        <v>37530</v>
      </c>
      <c r="B139" s="308">
        <v>134240</v>
      </c>
      <c r="C139" s="58">
        <v>157760</v>
      </c>
      <c r="D139" s="58">
        <v>162370</v>
      </c>
      <c r="E139" s="58">
        <v>162290</v>
      </c>
      <c r="F139" s="58">
        <v>135148</v>
      </c>
      <c r="G139" s="309">
        <v>113351</v>
      </c>
    </row>
    <row r="140" spans="1:7" x14ac:dyDescent="0.2">
      <c r="A140" s="314">
        <v>37561</v>
      </c>
      <c r="B140" s="308">
        <v>139878</v>
      </c>
      <c r="C140" s="58">
        <v>161193</v>
      </c>
      <c r="D140" s="58">
        <v>164844</v>
      </c>
      <c r="E140" s="58">
        <v>164980</v>
      </c>
      <c r="F140" s="58">
        <v>137401</v>
      </c>
      <c r="G140" s="309">
        <v>116158</v>
      </c>
    </row>
    <row r="141" spans="1:7" x14ac:dyDescent="0.2">
      <c r="A141" s="314">
        <v>37591</v>
      </c>
      <c r="B141" s="308">
        <v>142471</v>
      </c>
      <c r="C141" s="58">
        <v>162573</v>
      </c>
      <c r="D141" s="58">
        <v>166088</v>
      </c>
      <c r="E141" s="58">
        <v>166939</v>
      </c>
      <c r="F141" s="58">
        <v>138960</v>
      </c>
      <c r="G141" s="309">
        <v>117350</v>
      </c>
    </row>
    <row r="142" spans="1:7" x14ac:dyDescent="0.2">
      <c r="A142" s="314">
        <v>37622</v>
      </c>
      <c r="B142" s="308">
        <v>146296</v>
      </c>
      <c r="C142" s="58">
        <v>164436</v>
      </c>
      <c r="D142" s="58">
        <v>166268</v>
      </c>
      <c r="E142" s="58">
        <v>169024</v>
      </c>
      <c r="F142" s="58">
        <v>141452</v>
      </c>
      <c r="G142" s="309">
        <v>119049</v>
      </c>
    </row>
    <row r="143" spans="1:7" x14ac:dyDescent="0.2">
      <c r="A143" s="314">
        <v>37653</v>
      </c>
      <c r="B143" s="308">
        <v>146410</v>
      </c>
      <c r="C143" s="58">
        <v>165060</v>
      </c>
      <c r="D143" s="58">
        <v>169374</v>
      </c>
      <c r="E143" s="58">
        <v>169132</v>
      </c>
      <c r="F143" s="58">
        <v>140641</v>
      </c>
      <c r="G143" s="309">
        <v>119237</v>
      </c>
    </row>
    <row r="144" spans="1:7" x14ac:dyDescent="0.2">
      <c r="A144" s="314">
        <v>37681</v>
      </c>
      <c r="B144" s="308">
        <v>148936</v>
      </c>
      <c r="C144" s="58">
        <v>166631</v>
      </c>
      <c r="D144" s="58">
        <v>168302</v>
      </c>
      <c r="E144" s="58">
        <v>170871</v>
      </c>
      <c r="F144" s="58">
        <v>143651</v>
      </c>
      <c r="G144" s="309">
        <v>120692</v>
      </c>
    </row>
    <row r="145" spans="1:7" x14ac:dyDescent="0.2">
      <c r="A145" s="314">
        <v>37712</v>
      </c>
      <c r="B145" s="308">
        <v>149469</v>
      </c>
      <c r="C145" s="58">
        <v>169948</v>
      </c>
      <c r="D145" s="58">
        <v>170397</v>
      </c>
      <c r="E145" s="58">
        <v>172240</v>
      </c>
      <c r="F145" s="58">
        <v>145317</v>
      </c>
      <c r="G145" s="309">
        <v>123714</v>
      </c>
    </row>
    <row r="146" spans="1:7" x14ac:dyDescent="0.2">
      <c r="A146" s="314">
        <v>37742</v>
      </c>
      <c r="B146" s="308">
        <v>152201</v>
      </c>
      <c r="C146" s="58">
        <v>171198</v>
      </c>
      <c r="D146" s="58">
        <v>171485</v>
      </c>
      <c r="E146" s="58">
        <v>173815</v>
      </c>
      <c r="F146" s="58">
        <v>147079</v>
      </c>
      <c r="G146" s="309">
        <v>125727</v>
      </c>
    </row>
    <row r="147" spans="1:7" x14ac:dyDescent="0.2">
      <c r="A147" s="314">
        <v>37773</v>
      </c>
      <c r="B147" s="308">
        <v>155377</v>
      </c>
      <c r="C147" s="58">
        <v>173462</v>
      </c>
      <c r="D147" s="58">
        <v>173324</v>
      </c>
      <c r="E147" s="58">
        <v>175525</v>
      </c>
      <c r="F147" s="58">
        <v>148955</v>
      </c>
      <c r="G147" s="309">
        <v>126825</v>
      </c>
    </row>
    <row r="148" spans="1:7" x14ac:dyDescent="0.2">
      <c r="A148" s="314">
        <v>37803</v>
      </c>
      <c r="B148" s="308">
        <v>157094</v>
      </c>
      <c r="C148" s="58">
        <v>174607</v>
      </c>
      <c r="D148" s="58">
        <v>174910</v>
      </c>
      <c r="E148" s="58">
        <v>177245</v>
      </c>
      <c r="F148" s="58">
        <v>151149</v>
      </c>
      <c r="G148" s="309">
        <v>129774</v>
      </c>
    </row>
    <row r="149" spans="1:7" x14ac:dyDescent="0.2">
      <c r="A149" s="314">
        <v>37834</v>
      </c>
      <c r="B149" s="308">
        <v>157725</v>
      </c>
      <c r="C149" s="58">
        <v>176990</v>
      </c>
      <c r="D149" s="58">
        <v>179047</v>
      </c>
      <c r="E149" s="58">
        <v>177730</v>
      </c>
      <c r="F149" s="58">
        <v>151746</v>
      </c>
      <c r="G149" s="309">
        <v>131461</v>
      </c>
    </row>
    <row r="150" spans="1:7" x14ac:dyDescent="0.2">
      <c r="A150" s="314">
        <v>37865</v>
      </c>
      <c r="B150" s="308">
        <v>156095</v>
      </c>
      <c r="C150" s="58">
        <v>178208</v>
      </c>
      <c r="D150" s="58">
        <v>181324</v>
      </c>
      <c r="E150" s="58">
        <v>176384</v>
      </c>
      <c r="F150" s="58">
        <v>152814</v>
      </c>
      <c r="G150" s="309">
        <v>131469</v>
      </c>
    </row>
    <row r="151" spans="1:7" x14ac:dyDescent="0.2">
      <c r="A151" s="314">
        <v>37895</v>
      </c>
      <c r="B151" s="308">
        <v>155210</v>
      </c>
      <c r="C151" s="58">
        <v>179250</v>
      </c>
      <c r="D151" s="58">
        <v>184041</v>
      </c>
      <c r="E151" s="58">
        <v>179187</v>
      </c>
      <c r="F151" s="58">
        <v>154585</v>
      </c>
      <c r="G151" s="309">
        <v>133427</v>
      </c>
    </row>
    <row r="152" spans="1:7" x14ac:dyDescent="0.2">
      <c r="A152" s="314">
        <v>37926</v>
      </c>
      <c r="B152" s="308">
        <v>155974</v>
      </c>
      <c r="C152" s="58">
        <v>180920</v>
      </c>
      <c r="D152" s="58">
        <v>185642</v>
      </c>
      <c r="E152" s="58">
        <v>180240</v>
      </c>
      <c r="F152" s="58">
        <v>154304</v>
      </c>
      <c r="G152" s="309">
        <v>134754</v>
      </c>
    </row>
    <row r="153" spans="1:7" x14ac:dyDescent="0.2">
      <c r="A153" s="314">
        <v>37956</v>
      </c>
      <c r="B153" s="308">
        <v>157808</v>
      </c>
      <c r="C153" s="58">
        <v>182949</v>
      </c>
      <c r="D153" s="58">
        <v>188150</v>
      </c>
      <c r="E153" s="58">
        <v>180699</v>
      </c>
      <c r="F153" s="58">
        <v>157032</v>
      </c>
      <c r="G153" s="309">
        <v>136664</v>
      </c>
    </row>
    <row r="154" spans="1:7" x14ac:dyDescent="0.2">
      <c r="A154" s="314">
        <v>37987</v>
      </c>
      <c r="B154" s="308">
        <v>160463</v>
      </c>
      <c r="C154" s="58">
        <v>184235</v>
      </c>
      <c r="D154" s="58">
        <v>189543</v>
      </c>
      <c r="E154" s="58">
        <v>182139</v>
      </c>
      <c r="F154" s="58">
        <v>158495</v>
      </c>
      <c r="G154" s="309">
        <v>137430</v>
      </c>
    </row>
    <row r="155" spans="1:7" x14ac:dyDescent="0.2">
      <c r="A155" s="314">
        <v>38018</v>
      </c>
      <c r="B155" s="308">
        <v>162323</v>
      </c>
      <c r="C155" s="58">
        <v>184874</v>
      </c>
      <c r="D155" s="58">
        <v>187326</v>
      </c>
      <c r="E155" s="58">
        <v>183091</v>
      </c>
      <c r="F155" s="58">
        <v>158169</v>
      </c>
      <c r="G155" s="309">
        <v>138035</v>
      </c>
    </row>
    <row r="156" spans="1:7" x14ac:dyDescent="0.2">
      <c r="A156" s="314">
        <v>38047</v>
      </c>
      <c r="B156" s="308">
        <v>163468</v>
      </c>
      <c r="C156" s="58">
        <v>185271</v>
      </c>
      <c r="D156" s="58">
        <v>187901</v>
      </c>
      <c r="E156" s="58">
        <v>184545</v>
      </c>
      <c r="F156" s="58">
        <v>161520</v>
      </c>
      <c r="G156" s="309">
        <v>140239</v>
      </c>
    </row>
    <row r="157" spans="1:7" x14ac:dyDescent="0.2">
      <c r="A157" s="314">
        <v>38078</v>
      </c>
      <c r="B157" s="308">
        <v>165572</v>
      </c>
      <c r="C157" s="58">
        <v>189052</v>
      </c>
      <c r="D157" s="58">
        <v>191020</v>
      </c>
      <c r="E157" s="58">
        <v>186611</v>
      </c>
      <c r="F157" s="58">
        <v>165311</v>
      </c>
      <c r="G157" s="309">
        <v>145035</v>
      </c>
    </row>
    <row r="158" spans="1:7" x14ac:dyDescent="0.2">
      <c r="A158" s="314">
        <v>38108</v>
      </c>
      <c r="B158" s="308">
        <v>171031</v>
      </c>
      <c r="C158" s="58">
        <v>194348</v>
      </c>
      <c r="D158" s="58">
        <v>198361</v>
      </c>
      <c r="E158" s="58">
        <v>189893</v>
      </c>
      <c r="F158" s="58">
        <v>168379</v>
      </c>
      <c r="G158" s="309">
        <v>147765</v>
      </c>
    </row>
    <row r="159" spans="1:7" x14ac:dyDescent="0.2">
      <c r="A159" s="314">
        <v>38139</v>
      </c>
      <c r="B159" s="308">
        <v>174088</v>
      </c>
      <c r="C159" s="58">
        <v>198920</v>
      </c>
      <c r="D159" s="58">
        <v>202163</v>
      </c>
      <c r="E159" s="58">
        <v>192250</v>
      </c>
      <c r="F159" s="58">
        <v>172331</v>
      </c>
      <c r="G159" s="309">
        <v>151320</v>
      </c>
    </row>
    <row r="160" spans="1:7" x14ac:dyDescent="0.2">
      <c r="A160" s="314">
        <v>38169</v>
      </c>
      <c r="B160" s="308">
        <v>176549</v>
      </c>
      <c r="C160" s="58">
        <v>199677</v>
      </c>
      <c r="D160" s="58">
        <v>202476</v>
      </c>
      <c r="E160" s="58">
        <v>194728</v>
      </c>
      <c r="F160" s="58">
        <v>175460</v>
      </c>
      <c r="G160" s="309">
        <v>154560</v>
      </c>
    </row>
    <row r="161" spans="1:7" x14ac:dyDescent="0.2">
      <c r="A161" s="314">
        <v>38200</v>
      </c>
      <c r="B161" s="308">
        <v>175810</v>
      </c>
      <c r="C161" s="58">
        <v>201309</v>
      </c>
      <c r="D161" s="58">
        <v>204628</v>
      </c>
      <c r="E161" s="58">
        <v>198248</v>
      </c>
      <c r="F161" s="58">
        <v>176345</v>
      </c>
      <c r="G161" s="309">
        <v>156671</v>
      </c>
    </row>
    <row r="162" spans="1:7" x14ac:dyDescent="0.2">
      <c r="A162" s="314">
        <v>38231</v>
      </c>
      <c r="B162" s="308">
        <v>179079</v>
      </c>
      <c r="C162" s="58">
        <v>202775</v>
      </c>
      <c r="D162" s="58">
        <v>206786</v>
      </c>
      <c r="E162" s="58">
        <v>197736</v>
      </c>
      <c r="F162" s="58">
        <v>178524</v>
      </c>
      <c r="G162" s="309">
        <v>157041</v>
      </c>
    </row>
    <row r="163" spans="1:7" x14ac:dyDescent="0.2">
      <c r="A163" s="314">
        <v>38261</v>
      </c>
      <c r="B163" s="308">
        <v>179760</v>
      </c>
      <c r="C163" s="58">
        <v>203239</v>
      </c>
      <c r="D163" s="58">
        <v>210483</v>
      </c>
      <c r="E163" s="58">
        <v>197557</v>
      </c>
      <c r="F163" s="58">
        <v>178088</v>
      </c>
      <c r="G163" s="309">
        <v>157220</v>
      </c>
    </row>
    <row r="164" spans="1:7" x14ac:dyDescent="0.2">
      <c r="A164" s="314">
        <v>38292</v>
      </c>
      <c r="B164" s="308">
        <v>181719</v>
      </c>
      <c r="C164" s="58">
        <v>204109</v>
      </c>
      <c r="D164" s="58">
        <v>209319</v>
      </c>
      <c r="E164" s="58">
        <v>199497</v>
      </c>
      <c r="F164" s="58">
        <v>179185</v>
      </c>
      <c r="G164" s="309">
        <v>158270</v>
      </c>
    </row>
    <row r="165" spans="1:7" x14ac:dyDescent="0.2">
      <c r="A165" s="314">
        <v>38322</v>
      </c>
      <c r="B165" s="308">
        <v>179130</v>
      </c>
      <c r="C165" s="58">
        <v>204261</v>
      </c>
      <c r="D165" s="58">
        <v>208818</v>
      </c>
      <c r="E165" s="58">
        <v>197794</v>
      </c>
      <c r="F165" s="58">
        <v>177553</v>
      </c>
      <c r="G165" s="309">
        <v>157801</v>
      </c>
    </row>
    <row r="166" spans="1:7" x14ac:dyDescent="0.2">
      <c r="A166" s="314">
        <v>38353</v>
      </c>
      <c r="B166" s="308">
        <v>178521</v>
      </c>
      <c r="C166" s="58">
        <v>205035</v>
      </c>
      <c r="D166" s="58">
        <v>206541</v>
      </c>
      <c r="E166" s="58">
        <v>195620</v>
      </c>
      <c r="F166" s="58">
        <v>175838</v>
      </c>
      <c r="G166" s="309">
        <v>156666</v>
      </c>
    </row>
    <row r="167" spans="1:7" x14ac:dyDescent="0.2">
      <c r="A167" s="314">
        <v>38384</v>
      </c>
      <c r="B167" s="308">
        <v>177816</v>
      </c>
      <c r="C167" s="58">
        <v>204177</v>
      </c>
      <c r="D167" s="58">
        <v>200885</v>
      </c>
      <c r="E167" s="58">
        <v>196482</v>
      </c>
      <c r="F167" s="58">
        <v>176020</v>
      </c>
      <c r="G167" s="309">
        <v>156546</v>
      </c>
    </row>
    <row r="168" spans="1:7" x14ac:dyDescent="0.2">
      <c r="A168" s="314">
        <v>38412</v>
      </c>
      <c r="B168" s="308">
        <v>178414</v>
      </c>
      <c r="C168" s="58">
        <v>204821</v>
      </c>
      <c r="D168" s="58">
        <v>200163</v>
      </c>
      <c r="E168" s="58">
        <v>196494</v>
      </c>
      <c r="F168" s="58">
        <v>176376</v>
      </c>
      <c r="G168" s="309">
        <v>157634</v>
      </c>
    </row>
    <row r="169" spans="1:7" x14ac:dyDescent="0.2">
      <c r="A169" s="314">
        <v>38443</v>
      </c>
      <c r="B169" s="308">
        <v>178375</v>
      </c>
      <c r="C169" s="58">
        <v>204431</v>
      </c>
      <c r="D169" s="58">
        <v>201269</v>
      </c>
      <c r="E169" s="58">
        <v>197998</v>
      </c>
      <c r="F169" s="58">
        <v>177112</v>
      </c>
      <c r="G169" s="309">
        <v>159291</v>
      </c>
    </row>
    <row r="170" spans="1:7" x14ac:dyDescent="0.2">
      <c r="A170" s="314">
        <v>38473</v>
      </c>
      <c r="B170" s="308">
        <v>177044</v>
      </c>
      <c r="C170" s="58">
        <v>205469</v>
      </c>
      <c r="D170" s="58">
        <v>207575</v>
      </c>
      <c r="E170" s="58">
        <v>198849</v>
      </c>
      <c r="F170" s="58">
        <v>177973</v>
      </c>
      <c r="G170" s="309">
        <v>161061</v>
      </c>
    </row>
    <row r="171" spans="1:7" x14ac:dyDescent="0.2">
      <c r="A171" s="314">
        <v>38504</v>
      </c>
      <c r="B171" s="308">
        <v>175193</v>
      </c>
      <c r="C171" s="58">
        <v>205044</v>
      </c>
      <c r="D171" s="58">
        <v>209024</v>
      </c>
      <c r="E171" s="58">
        <v>199220</v>
      </c>
      <c r="F171" s="58">
        <v>178555</v>
      </c>
      <c r="G171" s="309">
        <v>162062</v>
      </c>
    </row>
    <row r="172" spans="1:7" x14ac:dyDescent="0.2">
      <c r="A172" s="314">
        <v>38534</v>
      </c>
      <c r="B172" s="308">
        <v>176232</v>
      </c>
      <c r="C172" s="58">
        <v>206608</v>
      </c>
      <c r="D172" s="58">
        <v>209026</v>
      </c>
      <c r="E172" s="58">
        <v>200336</v>
      </c>
      <c r="F172" s="58">
        <v>180979</v>
      </c>
      <c r="G172" s="309">
        <v>163826</v>
      </c>
    </row>
    <row r="173" spans="1:7" x14ac:dyDescent="0.2">
      <c r="A173" s="314">
        <v>38565</v>
      </c>
      <c r="B173" s="308">
        <v>175402</v>
      </c>
      <c r="C173" s="58">
        <v>206302</v>
      </c>
      <c r="D173" s="58">
        <v>206477</v>
      </c>
      <c r="E173" s="58">
        <v>200950</v>
      </c>
      <c r="F173" s="58">
        <v>180356</v>
      </c>
      <c r="G173" s="309">
        <v>164547</v>
      </c>
    </row>
    <row r="174" spans="1:7" x14ac:dyDescent="0.2">
      <c r="A174" s="314">
        <v>38596</v>
      </c>
      <c r="B174" s="308">
        <v>174922</v>
      </c>
      <c r="C174" s="58">
        <v>208603</v>
      </c>
      <c r="D174" s="58">
        <v>203364</v>
      </c>
      <c r="E174" s="58">
        <v>201181</v>
      </c>
      <c r="F174" s="58">
        <v>180846</v>
      </c>
      <c r="G174" s="309">
        <v>164258</v>
      </c>
    </row>
    <row r="175" spans="1:7" x14ac:dyDescent="0.2">
      <c r="A175" s="314">
        <v>38626</v>
      </c>
      <c r="B175" s="308">
        <v>173218</v>
      </c>
      <c r="C175" s="58">
        <v>210128</v>
      </c>
      <c r="D175" s="58">
        <v>204779</v>
      </c>
      <c r="E175" s="58">
        <v>199322</v>
      </c>
      <c r="F175" s="58">
        <v>180883</v>
      </c>
      <c r="G175" s="309">
        <v>163769</v>
      </c>
    </row>
    <row r="176" spans="1:7" x14ac:dyDescent="0.2">
      <c r="A176" s="314">
        <v>38657</v>
      </c>
      <c r="B176" s="308">
        <v>177264</v>
      </c>
      <c r="C176" s="58">
        <v>210550</v>
      </c>
      <c r="D176" s="58">
        <v>208882</v>
      </c>
      <c r="E176" s="58">
        <v>200577</v>
      </c>
      <c r="F176" s="58">
        <v>180778</v>
      </c>
      <c r="G176" s="309">
        <v>164359</v>
      </c>
    </row>
    <row r="177" spans="1:7" x14ac:dyDescent="0.2">
      <c r="A177" s="314">
        <v>38687</v>
      </c>
      <c r="B177" s="308">
        <v>179516</v>
      </c>
      <c r="C177" s="58">
        <v>209502</v>
      </c>
      <c r="D177" s="58">
        <v>212411</v>
      </c>
      <c r="E177" s="58">
        <v>200784</v>
      </c>
      <c r="F177" s="58">
        <v>181798</v>
      </c>
      <c r="G177" s="309">
        <v>165183</v>
      </c>
    </row>
    <row r="178" spans="1:7" x14ac:dyDescent="0.2">
      <c r="A178" s="314">
        <v>38718</v>
      </c>
      <c r="B178" s="308">
        <v>180517</v>
      </c>
      <c r="C178" s="58">
        <v>208102</v>
      </c>
      <c r="D178" s="58">
        <v>212304</v>
      </c>
      <c r="E178" s="58">
        <v>201252</v>
      </c>
      <c r="F178" s="58">
        <v>181152</v>
      </c>
      <c r="G178" s="309">
        <v>164535</v>
      </c>
    </row>
    <row r="179" spans="1:7" x14ac:dyDescent="0.2">
      <c r="A179" s="314">
        <v>38749</v>
      </c>
      <c r="B179" s="308">
        <v>177364</v>
      </c>
      <c r="C179" s="58">
        <v>209707</v>
      </c>
      <c r="D179" s="58">
        <v>211797</v>
      </c>
      <c r="E179" s="58">
        <v>201878</v>
      </c>
      <c r="F179" s="58">
        <v>180356</v>
      </c>
      <c r="G179" s="309">
        <v>164997</v>
      </c>
    </row>
    <row r="180" spans="1:7" x14ac:dyDescent="0.2">
      <c r="A180" s="314">
        <v>38777</v>
      </c>
      <c r="B180" s="308">
        <v>177648</v>
      </c>
      <c r="C180" s="58">
        <v>209740</v>
      </c>
      <c r="D180" s="58">
        <v>212463</v>
      </c>
      <c r="E180" s="58">
        <v>202726</v>
      </c>
      <c r="F180" s="58">
        <v>183672</v>
      </c>
      <c r="G180" s="309">
        <v>166117</v>
      </c>
    </row>
    <row r="181" spans="1:7" x14ac:dyDescent="0.2">
      <c r="A181" s="314">
        <v>38808</v>
      </c>
      <c r="B181" s="308">
        <v>177307</v>
      </c>
      <c r="C181" s="58">
        <v>211241</v>
      </c>
      <c r="D181" s="58">
        <v>209403</v>
      </c>
      <c r="E181" s="58">
        <v>205285</v>
      </c>
      <c r="F181" s="58">
        <v>185201</v>
      </c>
      <c r="G181" s="309">
        <v>169095</v>
      </c>
    </row>
    <row r="182" spans="1:7" x14ac:dyDescent="0.2">
      <c r="A182" s="314">
        <v>38838</v>
      </c>
      <c r="B182" s="308">
        <v>181751</v>
      </c>
      <c r="C182" s="58">
        <v>213950</v>
      </c>
      <c r="D182" s="58">
        <v>209516</v>
      </c>
      <c r="E182" s="58">
        <v>208458</v>
      </c>
      <c r="F182" s="58">
        <v>187087</v>
      </c>
      <c r="G182" s="309">
        <v>170635</v>
      </c>
    </row>
    <row r="183" spans="1:7" x14ac:dyDescent="0.2">
      <c r="A183" s="314">
        <v>38869</v>
      </c>
      <c r="B183" s="308">
        <v>181388</v>
      </c>
      <c r="C183" s="58">
        <v>218004</v>
      </c>
      <c r="D183" s="58">
        <v>211742</v>
      </c>
      <c r="E183" s="58">
        <v>209556</v>
      </c>
      <c r="F183" s="58">
        <v>189380</v>
      </c>
      <c r="G183" s="309">
        <v>172277</v>
      </c>
    </row>
    <row r="184" spans="1:7" x14ac:dyDescent="0.2">
      <c r="A184" s="314">
        <v>38899</v>
      </c>
      <c r="B184" s="308">
        <v>184193</v>
      </c>
      <c r="C184" s="58">
        <v>220284</v>
      </c>
      <c r="D184" s="58">
        <v>216892</v>
      </c>
      <c r="E184" s="58">
        <v>211719</v>
      </c>
      <c r="F184" s="58">
        <v>191277</v>
      </c>
      <c r="G184" s="309">
        <v>174093</v>
      </c>
    </row>
    <row r="185" spans="1:7" x14ac:dyDescent="0.2">
      <c r="A185" s="314">
        <v>38930</v>
      </c>
      <c r="B185" s="308">
        <v>181924</v>
      </c>
      <c r="C185" s="58">
        <v>221295</v>
      </c>
      <c r="D185" s="58">
        <v>218936</v>
      </c>
      <c r="E185" s="58">
        <v>213017</v>
      </c>
      <c r="F185" s="58">
        <v>193535</v>
      </c>
      <c r="G185" s="309">
        <v>175556</v>
      </c>
    </row>
    <row r="186" spans="1:7" x14ac:dyDescent="0.2">
      <c r="A186" s="314">
        <v>38961</v>
      </c>
      <c r="B186" s="308">
        <v>184772</v>
      </c>
      <c r="C186" s="58">
        <v>222357</v>
      </c>
      <c r="D186" s="58">
        <v>218172</v>
      </c>
      <c r="E186" s="58">
        <v>214854</v>
      </c>
      <c r="F186" s="58">
        <v>193878</v>
      </c>
      <c r="G186" s="309">
        <v>176188</v>
      </c>
    </row>
    <row r="187" spans="1:7" x14ac:dyDescent="0.2">
      <c r="A187" s="314">
        <v>38991</v>
      </c>
      <c r="B187" s="308">
        <v>187082</v>
      </c>
      <c r="C187" s="58">
        <v>223304</v>
      </c>
      <c r="D187" s="58">
        <v>219134</v>
      </c>
      <c r="E187" s="58">
        <v>214634</v>
      </c>
      <c r="F187" s="58">
        <v>195904</v>
      </c>
      <c r="G187" s="309">
        <v>176782</v>
      </c>
    </row>
    <row r="188" spans="1:7" x14ac:dyDescent="0.2">
      <c r="A188" s="314">
        <v>39022</v>
      </c>
      <c r="B188" s="308">
        <v>191005</v>
      </c>
      <c r="C188" s="58">
        <v>224180</v>
      </c>
      <c r="D188" s="58">
        <v>223911</v>
      </c>
      <c r="E188" s="58">
        <v>216507</v>
      </c>
      <c r="F188" s="58">
        <v>197357</v>
      </c>
      <c r="G188" s="309">
        <v>177628</v>
      </c>
    </row>
    <row r="189" spans="1:7" x14ac:dyDescent="0.2">
      <c r="A189" s="314">
        <v>39052</v>
      </c>
      <c r="B189" s="308">
        <v>193657</v>
      </c>
      <c r="C189" s="58">
        <v>227017</v>
      </c>
      <c r="D189" s="58">
        <v>227396</v>
      </c>
      <c r="E189" s="58">
        <v>219389</v>
      </c>
      <c r="F189" s="58">
        <v>198583</v>
      </c>
      <c r="G189" s="309">
        <v>179866</v>
      </c>
    </row>
    <row r="190" spans="1:7" x14ac:dyDescent="0.2">
      <c r="A190" s="314">
        <v>39083</v>
      </c>
      <c r="B190" s="308">
        <v>192852</v>
      </c>
      <c r="C190" s="58">
        <v>229543</v>
      </c>
      <c r="D190" s="58">
        <v>226779</v>
      </c>
      <c r="E190" s="58">
        <v>220546</v>
      </c>
      <c r="F190" s="58">
        <v>197597</v>
      </c>
      <c r="G190" s="309">
        <v>179514</v>
      </c>
    </row>
    <row r="191" spans="1:7" x14ac:dyDescent="0.2">
      <c r="A191" s="314">
        <v>39114</v>
      </c>
      <c r="B191" s="308">
        <v>191707</v>
      </c>
      <c r="C191" s="58">
        <v>231063</v>
      </c>
      <c r="D191" s="58">
        <v>224872</v>
      </c>
      <c r="E191" s="58">
        <v>219879</v>
      </c>
      <c r="F191" s="58">
        <v>198960</v>
      </c>
      <c r="G191" s="309">
        <v>180263</v>
      </c>
    </row>
    <row r="192" spans="1:7" x14ac:dyDescent="0.2">
      <c r="A192" s="314">
        <v>39142</v>
      </c>
      <c r="B192" s="308">
        <v>193990</v>
      </c>
      <c r="C192" s="58">
        <v>230948</v>
      </c>
      <c r="D192" s="58">
        <v>227315</v>
      </c>
      <c r="E192" s="58">
        <v>221581</v>
      </c>
      <c r="F192" s="58">
        <v>201839</v>
      </c>
      <c r="G192" s="309">
        <v>181391</v>
      </c>
    </row>
    <row r="193" spans="1:7" x14ac:dyDescent="0.2">
      <c r="A193" s="314">
        <v>39173</v>
      </c>
      <c r="B193" s="308">
        <v>195900</v>
      </c>
      <c r="C193" s="58">
        <v>231338</v>
      </c>
      <c r="D193" s="58">
        <v>236731</v>
      </c>
      <c r="E193" s="58">
        <v>225548</v>
      </c>
      <c r="F193" s="58">
        <v>202684</v>
      </c>
      <c r="G193" s="309">
        <v>184414</v>
      </c>
    </row>
    <row r="194" spans="1:7" x14ac:dyDescent="0.2">
      <c r="A194" s="314">
        <v>39203</v>
      </c>
      <c r="B194" s="308">
        <v>197988</v>
      </c>
      <c r="C194" s="58">
        <v>235249</v>
      </c>
      <c r="D194" s="58">
        <v>238161</v>
      </c>
      <c r="E194" s="58">
        <v>230061</v>
      </c>
      <c r="F194" s="58">
        <v>205886</v>
      </c>
      <c r="G194" s="309">
        <v>186462</v>
      </c>
    </row>
    <row r="195" spans="1:7" x14ac:dyDescent="0.2">
      <c r="A195" s="314">
        <v>39234</v>
      </c>
      <c r="B195" s="308">
        <v>198395</v>
      </c>
      <c r="C195" s="58">
        <v>238181</v>
      </c>
      <c r="D195" s="58">
        <v>239553</v>
      </c>
      <c r="E195" s="58">
        <v>231684</v>
      </c>
      <c r="F195" s="58">
        <v>207413</v>
      </c>
      <c r="G195" s="309">
        <v>188438</v>
      </c>
    </row>
    <row r="196" spans="1:7" x14ac:dyDescent="0.2">
      <c r="A196" s="314">
        <v>39264</v>
      </c>
      <c r="B196" s="308">
        <v>199945</v>
      </c>
      <c r="C196" s="58">
        <v>243014</v>
      </c>
      <c r="D196" s="58">
        <v>235879</v>
      </c>
      <c r="E196" s="58">
        <v>235796</v>
      </c>
      <c r="F196" s="58">
        <v>210108</v>
      </c>
      <c r="G196" s="309">
        <v>190824</v>
      </c>
    </row>
    <row r="197" spans="1:7" x14ac:dyDescent="0.2">
      <c r="A197" s="314">
        <v>39295</v>
      </c>
      <c r="B197" s="308">
        <v>202481</v>
      </c>
      <c r="C197" s="58">
        <v>242190</v>
      </c>
      <c r="D197" s="58">
        <v>239900</v>
      </c>
      <c r="E197" s="58">
        <v>236007</v>
      </c>
      <c r="F197" s="58">
        <v>211402</v>
      </c>
      <c r="G197" s="309">
        <v>191913</v>
      </c>
    </row>
    <row r="198" spans="1:7" x14ac:dyDescent="0.2">
      <c r="A198" s="314">
        <v>39326</v>
      </c>
      <c r="B198" s="308">
        <v>203540</v>
      </c>
      <c r="C198" s="58">
        <v>243303</v>
      </c>
      <c r="D198" s="58">
        <v>242366</v>
      </c>
      <c r="E198" s="58">
        <v>238302</v>
      </c>
      <c r="F198" s="58">
        <v>212666</v>
      </c>
      <c r="G198" s="309">
        <v>192258</v>
      </c>
    </row>
    <row r="199" spans="1:7" x14ac:dyDescent="0.2">
      <c r="A199" s="314">
        <v>39356</v>
      </c>
      <c r="B199" s="308">
        <v>204666</v>
      </c>
      <c r="C199" s="58">
        <v>244457</v>
      </c>
      <c r="D199" s="58">
        <v>243050</v>
      </c>
      <c r="E199" s="58">
        <v>238845</v>
      </c>
      <c r="F199" s="58">
        <v>211641</v>
      </c>
      <c r="G199" s="309">
        <v>192235</v>
      </c>
    </row>
    <row r="200" spans="1:7" x14ac:dyDescent="0.2">
      <c r="A200" s="314">
        <v>39387</v>
      </c>
      <c r="B200" s="308">
        <v>205646</v>
      </c>
      <c r="C200" s="58">
        <v>247938</v>
      </c>
      <c r="D200" s="58">
        <v>244102</v>
      </c>
      <c r="E200" s="58">
        <v>238670</v>
      </c>
      <c r="F200" s="58">
        <v>211624</v>
      </c>
      <c r="G200" s="309">
        <v>191974</v>
      </c>
    </row>
    <row r="201" spans="1:7" x14ac:dyDescent="0.2">
      <c r="A201" s="314">
        <v>39417</v>
      </c>
      <c r="B201" s="308">
        <v>206227</v>
      </c>
      <c r="C201" s="58">
        <v>250395</v>
      </c>
      <c r="D201" s="58">
        <v>240080</v>
      </c>
      <c r="E201" s="58">
        <v>237099</v>
      </c>
      <c r="F201" s="58">
        <v>209153</v>
      </c>
      <c r="G201" s="309">
        <v>191786</v>
      </c>
    </row>
    <row r="202" spans="1:7" x14ac:dyDescent="0.2">
      <c r="A202" s="314">
        <v>39448</v>
      </c>
      <c r="B202" s="308">
        <v>205404</v>
      </c>
      <c r="C202" s="58">
        <v>248736</v>
      </c>
      <c r="D202" s="58">
        <v>242322</v>
      </c>
      <c r="E202" s="58">
        <v>235300</v>
      </c>
      <c r="F202" s="58">
        <v>207936</v>
      </c>
      <c r="G202" s="309">
        <v>189255</v>
      </c>
    </row>
    <row r="203" spans="1:7" x14ac:dyDescent="0.2">
      <c r="A203" s="314">
        <v>39479</v>
      </c>
      <c r="B203" s="308">
        <v>201602</v>
      </c>
      <c r="C203" s="58">
        <v>243493</v>
      </c>
      <c r="D203" s="58">
        <v>239922</v>
      </c>
      <c r="E203" s="58">
        <v>231825</v>
      </c>
      <c r="F203" s="58">
        <v>203729</v>
      </c>
      <c r="G203" s="309">
        <v>187566</v>
      </c>
    </row>
    <row r="204" spans="1:7" x14ac:dyDescent="0.2">
      <c r="A204" s="314">
        <v>39508</v>
      </c>
      <c r="B204" s="308">
        <v>199511</v>
      </c>
      <c r="C204" s="58">
        <v>237658</v>
      </c>
      <c r="D204" s="58">
        <v>242240</v>
      </c>
      <c r="E204" s="58">
        <v>232495</v>
      </c>
      <c r="F204" s="58">
        <v>202208</v>
      </c>
      <c r="G204" s="309">
        <v>186051</v>
      </c>
    </row>
    <row r="205" spans="1:7" x14ac:dyDescent="0.2">
      <c r="A205" s="314">
        <v>39539</v>
      </c>
      <c r="B205" s="308">
        <v>197606</v>
      </c>
      <c r="C205" s="58">
        <v>235244</v>
      </c>
      <c r="D205" s="58">
        <v>238109</v>
      </c>
      <c r="E205" s="58">
        <v>230863</v>
      </c>
      <c r="F205" s="58">
        <v>203157</v>
      </c>
      <c r="G205" s="309">
        <v>186500</v>
      </c>
    </row>
    <row r="206" spans="1:7" x14ac:dyDescent="0.2">
      <c r="A206" s="314">
        <v>39569</v>
      </c>
      <c r="B206" s="308">
        <v>197175</v>
      </c>
      <c r="C206" s="58">
        <v>236814</v>
      </c>
      <c r="D206" s="58">
        <v>231720</v>
      </c>
      <c r="E206" s="58">
        <v>232076</v>
      </c>
      <c r="F206" s="58">
        <v>203439</v>
      </c>
      <c r="G206" s="309">
        <v>187181</v>
      </c>
    </row>
    <row r="207" spans="1:7" x14ac:dyDescent="0.2">
      <c r="A207" s="314">
        <v>39600</v>
      </c>
      <c r="B207" s="308">
        <v>196145</v>
      </c>
      <c r="C207" s="58">
        <v>238106</v>
      </c>
      <c r="D207" s="58">
        <v>228622</v>
      </c>
      <c r="E207" s="58">
        <v>229212</v>
      </c>
      <c r="F207" s="58">
        <v>199568</v>
      </c>
      <c r="G207" s="309">
        <v>184844</v>
      </c>
    </row>
    <row r="208" spans="1:7" x14ac:dyDescent="0.2">
      <c r="A208" s="314">
        <v>39630</v>
      </c>
      <c r="B208" s="308">
        <v>192572</v>
      </c>
      <c r="C208" s="58">
        <v>236651</v>
      </c>
      <c r="D208" s="58">
        <v>223232</v>
      </c>
      <c r="E208" s="58">
        <v>227808</v>
      </c>
      <c r="F208" s="58">
        <v>198090</v>
      </c>
      <c r="G208" s="309">
        <v>183186</v>
      </c>
    </row>
    <row r="209" spans="1:7" x14ac:dyDescent="0.2">
      <c r="A209" s="314">
        <v>39661</v>
      </c>
      <c r="B209" s="308">
        <v>189763</v>
      </c>
      <c r="C209" s="58">
        <v>231235</v>
      </c>
      <c r="D209" s="58">
        <v>222882</v>
      </c>
      <c r="E209" s="58">
        <v>220523</v>
      </c>
      <c r="F209" s="58">
        <v>194290</v>
      </c>
      <c r="G209" s="309">
        <v>179199</v>
      </c>
    </row>
    <row r="210" spans="1:7" x14ac:dyDescent="0.2">
      <c r="A210" s="314">
        <v>39692</v>
      </c>
      <c r="B210" s="308">
        <v>185406</v>
      </c>
      <c r="C210" s="58">
        <v>224294</v>
      </c>
      <c r="D210" s="58">
        <v>216590</v>
      </c>
      <c r="E210" s="58">
        <v>215167</v>
      </c>
      <c r="F210" s="58">
        <v>190686</v>
      </c>
      <c r="G210" s="309">
        <v>174765</v>
      </c>
    </row>
    <row r="211" spans="1:7" x14ac:dyDescent="0.2">
      <c r="A211" s="314">
        <v>39722</v>
      </c>
      <c r="B211" s="308">
        <v>183693</v>
      </c>
      <c r="C211" s="58">
        <v>219547</v>
      </c>
      <c r="D211" s="58">
        <v>218358</v>
      </c>
      <c r="E211" s="58">
        <v>209022</v>
      </c>
      <c r="F211" s="58">
        <v>186431</v>
      </c>
      <c r="G211" s="309">
        <v>171099</v>
      </c>
    </row>
    <row r="212" spans="1:7" x14ac:dyDescent="0.2">
      <c r="A212" s="314">
        <v>39753</v>
      </c>
      <c r="B212" s="308">
        <v>179844</v>
      </c>
      <c r="C212" s="58">
        <v>215865</v>
      </c>
      <c r="D212" s="58">
        <v>217058</v>
      </c>
      <c r="E212" s="58">
        <v>203088</v>
      </c>
      <c r="F212" s="58">
        <v>179719</v>
      </c>
      <c r="G212" s="309">
        <v>166212</v>
      </c>
    </row>
    <row r="213" spans="1:7" x14ac:dyDescent="0.2">
      <c r="A213" s="314">
        <v>39783</v>
      </c>
      <c r="B213" s="308">
        <v>178156</v>
      </c>
      <c r="C213" s="58">
        <v>211555</v>
      </c>
      <c r="D213" s="58">
        <v>214726</v>
      </c>
      <c r="E213" s="58">
        <v>200350</v>
      </c>
      <c r="F213" s="58">
        <v>175280</v>
      </c>
      <c r="G213" s="309">
        <v>163806</v>
      </c>
    </row>
    <row r="214" spans="1:7" x14ac:dyDescent="0.2">
      <c r="A214" s="314">
        <v>39814</v>
      </c>
      <c r="B214" s="308">
        <v>173235</v>
      </c>
      <c r="C214" s="58">
        <v>206052</v>
      </c>
      <c r="D214" s="58">
        <v>203417</v>
      </c>
      <c r="E214" s="58">
        <v>194568</v>
      </c>
      <c r="F214" s="58">
        <v>173483</v>
      </c>
      <c r="G214" s="309">
        <v>160607</v>
      </c>
    </row>
    <row r="215" spans="1:7" x14ac:dyDescent="0.2">
      <c r="A215" s="314">
        <v>39845</v>
      </c>
      <c r="B215" s="308">
        <v>168675</v>
      </c>
      <c r="C215" s="58">
        <v>201998</v>
      </c>
      <c r="D215" s="58">
        <v>204481</v>
      </c>
      <c r="E215" s="58">
        <v>191720</v>
      </c>
      <c r="F215" s="58">
        <v>173252</v>
      </c>
      <c r="G215" s="309">
        <v>158931</v>
      </c>
    </row>
    <row r="216" spans="1:7" x14ac:dyDescent="0.2">
      <c r="A216" s="314">
        <v>39873</v>
      </c>
      <c r="B216" s="308">
        <v>163937</v>
      </c>
      <c r="C216" s="58">
        <v>198713</v>
      </c>
      <c r="D216" s="58">
        <v>201726</v>
      </c>
      <c r="E216" s="58">
        <v>191156</v>
      </c>
      <c r="F216" s="58">
        <v>171666</v>
      </c>
      <c r="G216" s="309">
        <v>157355</v>
      </c>
    </row>
    <row r="217" spans="1:7" x14ac:dyDescent="0.2">
      <c r="A217" s="314">
        <v>39904</v>
      </c>
      <c r="B217" s="308">
        <v>166300</v>
      </c>
      <c r="C217" s="58">
        <v>197387</v>
      </c>
      <c r="D217" s="58">
        <v>197026</v>
      </c>
      <c r="E217" s="58">
        <v>193112</v>
      </c>
      <c r="F217" s="58">
        <v>171356</v>
      </c>
      <c r="G217" s="309">
        <v>158769</v>
      </c>
    </row>
    <row r="218" spans="1:7" x14ac:dyDescent="0.2">
      <c r="A218" s="314">
        <v>39934</v>
      </c>
      <c r="B218" s="308">
        <v>169951</v>
      </c>
      <c r="C218" s="58">
        <v>199269</v>
      </c>
      <c r="D218" s="58">
        <v>192834</v>
      </c>
      <c r="E218" s="58">
        <v>196756</v>
      </c>
      <c r="F218" s="58">
        <v>174181</v>
      </c>
      <c r="G218" s="309">
        <v>160807</v>
      </c>
    </row>
    <row r="219" spans="1:7" x14ac:dyDescent="0.2">
      <c r="A219" s="314">
        <v>39965</v>
      </c>
      <c r="B219" s="308">
        <v>175249</v>
      </c>
      <c r="C219" s="58">
        <v>203912</v>
      </c>
      <c r="D219" s="58">
        <v>194838</v>
      </c>
      <c r="E219" s="58">
        <v>199318</v>
      </c>
      <c r="F219" s="58">
        <v>177983</v>
      </c>
      <c r="G219" s="309">
        <v>162416</v>
      </c>
    </row>
    <row r="220" spans="1:7" x14ac:dyDescent="0.2">
      <c r="A220" s="314">
        <v>39995</v>
      </c>
      <c r="B220" s="308">
        <v>174481</v>
      </c>
      <c r="C220" s="58">
        <v>207680</v>
      </c>
      <c r="D220" s="58">
        <v>203887</v>
      </c>
      <c r="E220" s="58">
        <v>202557</v>
      </c>
      <c r="F220" s="58">
        <v>179938</v>
      </c>
      <c r="G220" s="309">
        <v>165509</v>
      </c>
    </row>
    <row r="221" spans="1:7" x14ac:dyDescent="0.2">
      <c r="A221" s="314">
        <v>40026</v>
      </c>
      <c r="B221" s="308">
        <v>173314</v>
      </c>
      <c r="C221" s="58">
        <v>210512</v>
      </c>
      <c r="D221" s="58">
        <v>204054</v>
      </c>
      <c r="E221" s="58">
        <v>206729</v>
      </c>
      <c r="F221" s="58">
        <v>181846</v>
      </c>
      <c r="G221" s="309">
        <v>167355</v>
      </c>
    </row>
    <row r="222" spans="1:7" x14ac:dyDescent="0.2">
      <c r="A222" s="314">
        <v>40057</v>
      </c>
      <c r="B222" s="308">
        <v>170690</v>
      </c>
      <c r="C222" s="58">
        <v>213453</v>
      </c>
      <c r="D222" s="58">
        <v>205674</v>
      </c>
      <c r="E222" s="58">
        <v>209426</v>
      </c>
      <c r="F222" s="58">
        <v>184484</v>
      </c>
      <c r="G222" s="309">
        <v>168899</v>
      </c>
    </row>
    <row r="223" spans="1:7" x14ac:dyDescent="0.2">
      <c r="A223" s="314">
        <v>40087</v>
      </c>
      <c r="B223" s="308">
        <v>173804</v>
      </c>
      <c r="C223" s="58">
        <v>216790</v>
      </c>
      <c r="D223" s="58">
        <v>212159</v>
      </c>
      <c r="E223" s="58">
        <v>210508</v>
      </c>
      <c r="F223" s="58">
        <v>184995</v>
      </c>
      <c r="G223" s="309">
        <v>170023</v>
      </c>
    </row>
    <row r="224" spans="1:7" x14ac:dyDescent="0.2">
      <c r="A224" s="314">
        <v>40118</v>
      </c>
      <c r="B224" s="308">
        <v>176475</v>
      </c>
      <c r="C224" s="58">
        <v>218742</v>
      </c>
      <c r="D224" s="58">
        <v>215125</v>
      </c>
      <c r="E224" s="58">
        <v>212153</v>
      </c>
      <c r="F224" s="58">
        <v>185919</v>
      </c>
      <c r="G224" s="309">
        <v>170522</v>
      </c>
    </row>
    <row r="225" spans="1:7" x14ac:dyDescent="0.2">
      <c r="A225" s="314">
        <v>40148</v>
      </c>
      <c r="B225" s="308">
        <v>178065</v>
      </c>
      <c r="C225" s="58">
        <v>219531</v>
      </c>
      <c r="D225" s="58">
        <v>215347</v>
      </c>
      <c r="E225" s="58">
        <v>211679</v>
      </c>
      <c r="F225" s="58">
        <v>186816</v>
      </c>
      <c r="G225" s="309">
        <v>171874</v>
      </c>
    </row>
    <row r="226" spans="1:7" x14ac:dyDescent="0.2">
      <c r="A226" s="314">
        <v>40179</v>
      </c>
      <c r="B226" s="308">
        <v>178138</v>
      </c>
      <c r="C226" s="58">
        <v>222104</v>
      </c>
      <c r="D226" s="58">
        <v>212343</v>
      </c>
      <c r="E226" s="58">
        <v>217936</v>
      </c>
      <c r="F226" s="58">
        <v>188404</v>
      </c>
      <c r="G226" s="309">
        <v>171858</v>
      </c>
    </row>
    <row r="227" spans="1:7" x14ac:dyDescent="0.2">
      <c r="A227" s="314">
        <v>40210</v>
      </c>
      <c r="B227" s="308">
        <v>179398</v>
      </c>
      <c r="C227" s="58">
        <v>224245</v>
      </c>
      <c r="D227" s="58">
        <v>211855</v>
      </c>
      <c r="E227" s="58">
        <v>217339</v>
      </c>
      <c r="F227" s="58">
        <v>189126</v>
      </c>
      <c r="G227" s="309">
        <v>172614</v>
      </c>
    </row>
    <row r="228" spans="1:7" x14ac:dyDescent="0.2">
      <c r="A228" s="314">
        <v>40238</v>
      </c>
      <c r="B228" s="308">
        <v>179011</v>
      </c>
      <c r="C228" s="58">
        <v>225740</v>
      </c>
      <c r="D228" s="58">
        <v>213910</v>
      </c>
      <c r="E228" s="58">
        <v>216665</v>
      </c>
      <c r="F228" s="58">
        <v>188491</v>
      </c>
      <c r="G228" s="309">
        <v>172329</v>
      </c>
    </row>
    <row r="229" spans="1:7" x14ac:dyDescent="0.2">
      <c r="A229" s="314">
        <v>40269</v>
      </c>
      <c r="B229" s="308">
        <v>181547</v>
      </c>
      <c r="C229" s="58">
        <v>224234</v>
      </c>
      <c r="D229" s="58">
        <v>218152</v>
      </c>
      <c r="E229" s="58">
        <v>218270</v>
      </c>
      <c r="F229" s="58">
        <v>190514</v>
      </c>
      <c r="G229" s="309">
        <v>174304</v>
      </c>
    </row>
    <row r="230" spans="1:7" x14ac:dyDescent="0.2">
      <c r="A230" s="314">
        <v>40299</v>
      </c>
      <c r="B230" s="308">
        <v>183720</v>
      </c>
      <c r="C230" s="58">
        <v>225695</v>
      </c>
      <c r="D230" s="58">
        <v>220921</v>
      </c>
      <c r="E230" s="58">
        <v>220434</v>
      </c>
      <c r="F230" s="58">
        <v>192511</v>
      </c>
      <c r="G230" s="309">
        <v>175250</v>
      </c>
    </row>
    <row r="231" spans="1:7" x14ac:dyDescent="0.2">
      <c r="A231" s="314">
        <v>40330</v>
      </c>
      <c r="B231" s="308">
        <v>184896</v>
      </c>
      <c r="C231" s="58">
        <v>227615</v>
      </c>
      <c r="D231" s="58">
        <v>220783</v>
      </c>
      <c r="E231" s="58">
        <v>222047</v>
      </c>
      <c r="F231" s="58">
        <v>193285</v>
      </c>
      <c r="G231" s="309">
        <v>176060</v>
      </c>
    </row>
    <row r="232" spans="1:7" x14ac:dyDescent="0.2">
      <c r="A232" s="314">
        <v>40360</v>
      </c>
      <c r="B232" s="308">
        <v>185283</v>
      </c>
      <c r="C232" s="58">
        <v>230173</v>
      </c>
      <c r="D232" s="58">
        <v>220015</v>
      </c>
      <c r="E232" s="58">
        <v>224554</v>
      </c>
      <c r="F232" s="58">
        <v>194617</v>
      </c>
      <c r="G232" s="309">
        <v>177944</v>
      </c>
    </row>
    <row r="233" spans="1:7" x14ac:dyDescent="0.2">
      <c r="A233" s="314">
        <v>40391</v>
      </c>
      <c r="B233" s="308">
        <v>184443</v>
      </c>
      <c r="C233" s="58">
        <v>231488</v>
      </c>
      <c r="D233" s="58">
        <v>218107</v>
      </c>
      <c r="E233" s="58">
        <v>224123</v>
      </c>
      <c r="F233" s="58">
        <v>196163</v>
      </c>
      <c r="G233" s="309">
        <v>178116</v>
      </c>
    </row>
    <row r="234" spans="1:7" x14ac:dyDescent="0.2">
      <c r="A234" s="314">
        <v>40422</v>
      </c>
      <c r="B234" s="308">
        <v>186642</v>
      </c>
      <c r="C234" s="58">
        <v>233053</v>
      </c>
      <c r="D234" s="58">
        <v>221426</v>
      </c>
      <c r="E234" s="58">
        <v>224587</v>
      </c>
      <c r="F234" s="58">
        <v>195803</v>
      </c>
      <c r="G234" s="309">
        <v>177620</v>
      </c>
    </row>
    <row r="235" spans="1:7" x14ac:dyDescent="0.2">
      <c r="A235" s="314">
        <v>40452</v>
      </c>
      <c r="B235" s="308">
        <v>186658</v>
      </c>
      <c r="C235" s="58">
        <v>233207</v>
      </c>
      <c r="D235" s="58">
        <v>217034</v>
      </c>
      <c r="E235" s="58">
        <v>221298</v>
      </c>
      <c r="F235" s="58">
        <v>194165</v>
      </c>
      <c r="G235" s="309">
        <v>175618</v>
      </c>
    </row>
    <row r="236" spans="1:7" x14ac:dyDescent="0.2">
      <c r="A236" s="314">
        <v>40483</v>
      </c>
      <c r="B236" s="308">
        <v>184926</v>
      </c>
      <c r="C236" s="58">
        <v>229567</v>
      </c>
      <c r="D236" s="58">
        <v>220460</v>
      </c>
      <c r="E236" s="58">
        <v>219815</v>
      </c>
      <c r="F236" s="58">
        <v>191693</v>
      </c>
      <c r="G236" s="309">
        <v>173570</v>
      </c>
    </row>
    <row r="237" spans="1:7" x14ac:dyDescent="0.2">
      <c r="A237" s="314">
        <v>40513</v>
      </c>
      <c r="B237" s="308">
        <v>183318</v>
      </c>
      <c r="C237" s="58">
        <v>227476</v>
      </c>
      <c r="D237" s="58">
        <v>218903</v>
      </c>
      <c r="E237" s="58">
        <v>218657</v>
      </c>
      <c r="F237" s="58">
        <v>189735</v>
      </c>
      <c r="G237" s="309">
        <v>173417</v>
      </c>
    </row>
    <row r="238" spans="1:7" x14ac:dyDescent="0.2">
      <c r="A238" s="314">
        <v>40544</v>
      </c>
      <c r="B238" s="308">
        <v>183327</v>
      </c>
      <c r="C238" s="58">
        <v>223349</v>
      </c>
      <c r="D238" s="58">
        <v>223050</v>
      </c>
      <c r="E238" s="58">
        <v>216680</v>
      </c>
      <c r="F238" s="58">
        <v>188992</v>
      </c>
      <c r="G238" s="309">
        <v>171846</v>
      </c>
    </row>
    <row r="239" spans="1:7" x14ac:dyDescent="0.2">
      <c r="A239" s="314">
        <v>40575</v>
      </c>
      <c r="B239" s="308">
        <v>183206</v>
      </c>
      <c r="C239" s="58">
        <v>222195</v>
      </c>
      <c r="D239" s="58">
        <v>214744</v>
      </c>
      <c r="E239" s="58">
        <v>217190</v>
      </c>
      <c r="F239" s="58">
        <v>187669</v>
      </c>
      <c r="G239" s="309">
        <v>171264</v>
      </c>
    </row>
    <row r="240" spans="1:7" x14ac:dyDescent="0.2">
      <c r="A240" s="314">
        <v>40603</v>
      </c>
      <c r="B240" s="308">
        <v>183993</v>
      </c>
      <c r="C240" s="58">
        <v>219682</v>
      </c>
      <c r="D240" s="58">
        <v>218501</v>
      </c>
      <c r="E240" s="58">
        <v>215778</v>
      </c>
      <c r="F240" s="58">
        <v>187586</v>
      </c>
      <c r="G240" s="309">
        <v>170368</v>
      </c>
    </row>
    <row r="241" spans="1:7" x14ac:dyDescent="0.2">
      <c r="A241" s="314">
        <v>40634</v>
      </c>
      <c r="B241" s="308">
        <v>183814</v>
      </c>
      <c r="C241" s="58">
        <v>221761</v>
      </c>
      <c r="D241" s="58">
        <v>218053</v>
      </c>
      <c r="E241" s="58">
        <v>218178</v>
      </c>
      <c r="F241" s="58">
        <v>188251</v>
      </c>
      <c r="G241" s="309">
        <v>172921</v>
      </c>
    </row>
    <row r="242" spans="1:7" x14ac:dyDescent="0.2">
      <c r="A242" s="314">
        <v>40664</v>
      </c>
      <c r="B242" s="308">
        <v>182578</v>
      </c>
      <c r="C242" s="58">
        <v>224661</v>
      </c>
      <c r="D242" s="58">
        <v>220886</v>
      </c>
      <c r="E242" s="58">
        <v>218577</v>
      </c>
      <c r="F242" s="58">
        <v>187412</v>
      </c>
      <c r="G242" s="309">
        <v>172077</v>
      </c>
    </row>
    <row r="243" spans="1:7" x14ac:dyDescent="0.2">
      <c r="A243" s="314">
        <v>40695</v>
      </c>
      <c r="B243" s="308">
        <v>182546</v>
      </c>
      <c r="C243" s="58">
        <v>225129</v>
      </c>
      <c r="D243" s="58">
        <v>220756</v>
      </c>
      <c r="E243" s="58">
        <v>219162</v>
      </c>
      <c r="F243" s="58">
        <v>189494</v>
      </c>
      <c r="G243" s="309">
        <v>172249</v>
      </c>
    </row>
    <row r="244" spans="1:7" x14ac:dyDescent="0.2">
      <c r="A244" s="314">
        <v>40725</v>
      </c>
      <c r="B244" s="308">
        <v>180122</v>
      </c>
      <c r="C244" s="58">
        <v>224635</v>
      </c>
      <c r="D244" s="58">
        <v>221746</v>
      </c>
      <c r="E244" s="58">
        <v>222005</v>
      </c>
      <c r="F244" s="58">
        <v>191264</v>
      </c>
      <c r="G244" s="309">
        <v>174451</v>
      </c>
    </row>
    <row r="245" spans="1:7" x14ac:dyDescent="0.2">
      <c r="A245" s="314">
        <v>40756</v>
      </c>
      <c r="B245" s="308">
        <v>181903</v>
      </c>
      <c r="C245" s="58">
        <v>225176</v>
      </c>
      <c r="D245" s="58">
        <v>223164</v>
      </c>
      <c r="E245" s="58">
        <v>220344</v>
      </c>
      <c r="F245" s="58">
        <v>191964</v>
      </c>
      <c r="G245" s="309">
        <v>174664</v>
      </c>
    </row>
    <row r="246" spans="1:7" x14ac:dyDescent="0.2">
      <c r="A246" s="314">
        <v>40787</v>
      </c>
      <c r="B246" s="308">
        <v>181243</v>
      </c>
      <c r="C246" s="58">
        <v>226186</v>
      </c>
      <c r="D246" s="58">
        <v>218663</v>
      </c>
      <c r="E246" s="58">
        <v>221239</v>
      </c>
      <c r="F246" s="58">
        <v>189499</v>
      </c>
      <c r="G246" s="309">
        <v>174246</v>
      </c>
    </row>
    <row r="247" spans="1:7" x14ac:dyDescent="0.2">
      <c r="A247" s="314">
        <v>40817</v>
      </c>
      <c r="B247" s="308">
        <v>179017</v>
      </c>
      <c r="C247" s="58">
        <v>227451</v>
      </c>
      <c r="D247" s="58">
        <v>220102</v>
      </c>
      <c r="E247" s="58">
        <v>218309</v>
      </c>
      <c r="F247" s="58">
        <v>189765</v>
      </c>
      <c r="G247" s="309">
        <v>172526</v>
      </c>
    </row>
    <row r="248" spans="1:7" x14ac:dyDescent="0.2">
      <c r="A248" s="314">
        <v>40848</v>
      </c>
      <c r="B248" s="308">
        <v>180421</v>
      </c>
      <c r="C248" s="58">
        <v>225458</v>
      </c>
      <c r="D248" s="58">
        <v>221794</v>
      </c>
      <c r="E248" s="58">
        <v>219732</v>
      </c>
      <c r="F248" s="58">
        <v>188933</v>
      </c>
      <c r="G248" s="309">
        <v>172721</v>
      </c>
    </row>
    <row r="249" spans="1:7" x14ac:dyDescent="0.2">
      <c r="A249" s="314">
        <v>40878</v>
      </c>
      <c r="B249" s="308">
        <v>181606</v>
      </c>
      <c r="C249" s="58">
        <v>227836</v>
      </c>
      <c r="D249" s="58">
        <v>221510</v>
      </c>
      <c r="E249" s="58">
        <v>219371</v>
      </c>
      <c r="F249" s="58">
        <v>187426</v>
      </c>
      <c r="G249" s="309">
        <v>172170</v>
      </c>
    </row>
    <row r="250" spans="1:7" x14ac:dyDescent="0.2">
      <c r="A250" s="314">
        <v>40909</v>
      </c>
      <c r="B250" s="308">
        <v>184386</v>
      </c>
      <c r="C250" s="58">
        <v>225077</v>
      </c>
      <c r="D250" s="58">
        <v>222491</v>
      </c>
      <c r="E250" s="58">
        <v>217660</v>
      </c>
      <c r="F250" s="58">
        <v>189942</v>
      </c>
      <c r="G250" s="309">
        <v>171556</v>
      </c>
    </row>
    <row r="251" spans="1:7" x14ac:dyDescent="0.2">
      <c r="A251" s="314">
        <v>40940</v>
      </c>
      <c r="B251" s="308">
        <v>181506</v>
      </c>
      <c r="C251" s="58">
        <v>225825</v>
      </c>
      <c r="D251" s="58">
        <v>220259</v>
      </c>
      <c r="E251" s="58">
        <v>218487</v>
      </c>
      <c r="F251" s="58">
        <v>189653</v>
      </c>
      <c r="G251" s="309">
        <v>171492</v>
      </c>
    </row>
    <row r="252" spans="1:7" x14ac:dyDescent="0.2">
      <c r="A252" s="314">
        <v>40969</v>
      </c>
      <c r="B252" s="308">
        <v>180189</v>
      </c>
      <c r="C252" s="58">
        <v>221570</v>
      </c>
      <c r="D252" s="58">
        <v>220061</v>
      </c>
      <c r="E252" s="58">
        <v>219094</v>
      </c>
      <c r="F252" s="58">
        <v>188079</v>
      </c>
      <c r="G252" s="309">
        <v>171638</v>
      </c>
    </row>
    <row r="253" spans="1:7" x14ac:dyDescent="0.2">
      <c r="A253" s="314">
        <v>41000</v>
      </c>
      <c r="B253" s="308">
        <v>183010</v>
      </c>
      <c r="C253" s="58">
        <v>224528</v>
      </c>
      <c r="D253" s="58">
        <v>216918</v>
      </c>
      <c r="E253" s="58">
        <v>223223</v>
      </c>
      <c r="F253" s="58">
        <v>190924</v>
      </c>
      <c r="G253" s="309">
        <v>173844</v>
      </c>
    </row>
    <row r="254" spans="1:7" x14ac:dyDescent="0.2">
      <c r="A254" s="314">
        <v>41030</v>
      </c>
      <c r="B254" s="308">
        <v>185355</v>
      </c>
      <c r="C254" s="58">
        <v>225603</v>
      </c>
      <c r="D254" s="58">
        <v>219639</v>
      </c>
      <c r="E254" s="58">
        <v>223509</v>
      </c>
      <c r="F254" s="58">
        <v>190367</v>
      </c>
      <c r="G254" s="309">
        <v>174309</v>
      </c>
    </row>
    <row r="255" spans="1:7" x14ac:dyDescent="0.2">
      <c r="A255" s="314">
        <v>41061</v>
      </c>
      <c r="B255" s="308">
        <v>187632</v>
      </c>
      <c r="C255" s="58">
        <v>227044</v>
      </c>
      <c r="D255" s="58">
        <v>222413</v>
      </c>
      <c r="E255" s="58">
        <v>224379</v>
      </c>
      <c r="F255" s="58">
        <v>191813</v>
      </c>
      <c r="G255" s="309">
        <v>175980</v>
      </c>
    </row>
    <row r="256" spans="1:7" x14ac:dyDescent="0.2">
      <c r="A256" s="314">
        <v>41091</v>
      </c>
      <c r="B256" s="308">
        <v>186714</v>
      </c>
      <c r="C256" s="58">
        <v>227683</v>
      </c>
      <c r="D256" s="58">
        <v>223399</v>
      </c>
      <c r="E256" s="58">
        <v>226770</v>
      </c>
      <c r="F256" s="58">
        <v>193530</v>
      </c>
      <c r="G256" s="309">
        <v>176936</v>
      </c>
    </row>
    <row r="257" spans="1:7" x14ac:dyDescent="0.2">
      <c r="A257" s="314">
        <v>41122</v>
      </c>
      <c r="B257" s="308">
        <v>186006</v>
      </c>
      <c r="C257" s="58">
        <v>227759</v>
      </c>
      <c r="D257" s="58">
        <v>224067</v>
      </c>
      <c r="E257" s="58">
        <v>227861</v>
      </c>
      <c r="F257" s="58">
        <v>192032</v>
      </c>
      <c r="G257" s="309">
        <v>177256</v>
      </c>
    </row>
    <row r="258" spans="1:7" x14ac:dyDescent="0.2">
      <c r="A258" s="314">
        <v>41153</v>
      </c>
      <c r="B258" s="308">
        <v>182925</v>
      </c>
      <c r="C258" s="58">
        <v>229350</v>
      </c>
      <c r="D258" s="58">
        <v>220658</v>
      </c>
      <c r="E258" s="58">
        <v>228457</v>
      </c>
      <c r="F258" s="58">
        <v>191674</v>
      </c>
      <c r="G258" s="309">
        <v>176668</v>
      </c>
    </row>
    <row r="259" spans="1:7" x14ac:dyDescent="0.2">
      <c r="A259" s="314">
        <v>41183</v>
      </c>
      <c r="B259" s="308">
        <v>182944</v>
      </c>
      <c r="C259" s="58">
        <v>229973</v>
      </c>
      <c r="D259" s="58">
        <v>219191</v>
      </c>
      <c r="E259" s="58">
        <v>224927</v>
      </c>
      <c r="F259" s="58">
        <v>191820</v>
      </c>
      <c r="G259" s="309">
        <v>175519</v>
      </c>
    </row>
    <row r="260" spans="1:7" x14ac:dyDescent="0.2">
      <c r="A260" s="314">
        <v>41214</v>
      </c>
      <c r="B260" s="308">
        <v>183277</v>
      </c>
      <c r="C260" s="58">
        <v>228654</v>
      </c>
      <c r="D260" s="58">
        <v>221450</v>
      </c>
      <c r="E260" s="58">
        <v>224563</v>
      </c>
      <c r="F260" s="58">
        <v>191426</v>
      </c>
      <c r="G260" s="309">
        <v>175852</v>
      </c>
    </row>
    <row r="261" spans="1:7" x14ac:dyDescent="0.2">
      <c r="A261" s="314">
        <v>41244</v>
      </c>
      <c r="B261" s="308">
        <v>181638</v>
      </c>
      <c r="C261" s="58">
        <v>227949</v>
      </c>
      <c r="D261" s="58">
        <v>221573</v>
      </c>
      <c r="E261" s="58">
        <v>225865</v>
      </c>
      <c r="F261" s="58">
        <v>187901</v>
      </c>
      <c r="G261" s="309">
        <v>175530</v>
      </c>
    </row>
    <row r="262" spans="1:7" x14ac:dyDescent="0.2">
      <c r="A262" s="314">
        <v>41275</v>
      </c>
      <c r="B262" s="308">
        <v>178049</v>
      </c>
      <c r="C262" s="58">
        <v>225191</v>
      </c>
      <c r="D262" s="58">
        <v>221031</v>
      </c>
      <c r="E262" s="58">
        <v>225210</v>
      </c>
      <c r="F262" s="58">
        <v>189820</v>
      </c>
      <c r="G262" s="309">
        <v>174064</v>
      </c>
    </row>
    <row r="263" spans="1:7" x14ac:dyDescent="0.2">
      <c r="A263" s="314">
        <v>41306</v>
      </c>
      <c r="B263" s="308">
        <v>177241</v>
      </c>
      <c r="C263" s="58">
        <v>225635</v>
      </c>
      <c r="D263" s="58">
        <v>218664</v>
      </c>
      <c r="E263" s="58">
        <v>223861</v>
      </c>
      <c r="F263" s="58">
        <v>189236</v>
      </c>
      <c r="G263" s="309">
        <v>174307</v>
      </c>
    </row>
    <row r="264" spans="1:7" x14ac:dyDescent="0.2">
      <c r="A264" s="314">
        <v>41334</v>
      </c>
      <c r="B264" s="308">
        <v>183875</v>
      </c>
      <c r="C264" s="58">
        <v>225369</v>
      </c>
      <c r="D264" s="58">
        <v>219019</v>
      </c>
      <c r="E264" s="58">
        <v>225295</v>
      </c>
      <c r="F264" s="58">
        <v>190494</v>
      </c>
      <c r="G264" s="309">
        <v>175314</v>
      </c>
    </row>
    <row r="265" spans="1:7" x14ac:dyDescent="0.2">
      <c r="A265" s="314">
        <v>41365</v>
      </c>
      <c r="B265" s="308">
        <v>185839</v>
      </c>
      <c r="C265" s="58">
        <v>225847</v>
      </c>
      <c r="D265" s="58">
        <v>219981</v>
      </c>
      <c r="E265" s="58">
        <v>227862</v>
      </c>
      <c r="F265" s="58">
        <v>193336</v>
      </c>
      <c r="G265" s="309">
        <v>176900</v>
      </c>
    </row>
    <row r="266" spans="1:7" x14ac:dyDescent="0.2">
      <c r="A266" s="314">
        <v>41395</v>
      </c>
      <c r="B266" s="308">
        <v>188111</v>
      </c>
      <c r="C266" s="58">
        <v>228791</v>
      </c>
      <c r="D266" s="58">
        <v>219393</v>
      </c>
      <c r="E266" s="58">
        <v>228343</v>
      </c>
      <c r="F266" s="58">
        <v>192848</v>
      </c>
      <c r="G266" s="309">
        <v>177703</v>
      </c>
    </row>
    <row r="267" spans="1:7" x14ac:dyDescent="0.2">
      <c r="A267" s="314">
        <v>41426</v>
      </c>
      <c r="B267" s="308">
        <v>186669</v>
      </c>
      <c r="C267" s="58">
        <v>231113</v>
      </c>
      <c r="D267" s="58">
        <v>224045</v>
      </c>
      <c r="E267" s="58">
        <v>230987</v>
      </c>
      <c r="F267" s="58">
        <v>193267</v>
      </c>
      <c r="G267" s="309">
        <v>179126</v>
      </c>
    </row>
    <row r="268" spans="1:7" x14ac:dyDescent="0.2">
      <c r="A268" s="314">
        <v>41456</v>
      </c>
      <c r="B268" s="308">
        <v>188102</v>
      </c>
      <c r="C268" s="58">
        <v>233380</v>
      </c>
      <c r="D268" s="58">
        <v>223279</v>
      </c>
      <c r="E268" s="58">
        <v>233752</v>
      </c>
      <c r="F268" s="58">
        <v>195066</v>
      </c>
      <c r="G268" s="309">
        <v>181119</v>
      </c>
    </row>
    <row r="269" spans="1:7" x14ac:dyDescent="0.2">
      <c r="A269" s="314">
        <v>41487</v>
      </c>
      <c r="B269" s="308">
        <v>188028</v>
      </c>
      <c r="C269" s="58">
        <v>231857</v>
      </c>
      <c r="D269" s="58">
        <v>223217</v>
      </c>
      <c r="E269" s="58">
        <v>234507</v>
      </c>
      <c r="F269" s="58">
        <v>196500</v>
      </c>
      <c r="G269" s="309">
        <v>182553</v>
      </c>
    </row>
    <row r="270" spans="1:7" x14ac:dyDescent="0.2">
      <c r="A270" s="314">
        <v>41518</v>
      </c>
      <c r="B270" s="308">
        <v>186975</v>
      </c>
      <c r="C270" s="58">
        <v>232408</v>
      </c>
      <c r="D270" s="58">
        <v>228991</v>
      </c>
      <c r="E270" s="58">
        <v>235143</v>
      </c>
      <c r="F270" s="58">
        <v>198055</v>
      </c>
      <c r="G270" s="309">
        <v>182917</v>
      </c>
    </row>
    <row r="271" spans="1:7" x14ac:dyDescent="0.2">
      <c r="A271" s="314">
        <v>41548</v>
      </c>
      <c r="B271" s="308">
        <v>189285</v>
      </c>
      <c r="C271" s="58">
        <v>233661</v>
      </c>
      <c r="D271" s="58">
        <v>233957</v>
      </c>
      <c r="E271" s="58">
        <v>235311</v>
      </c>
      <c r="F271" s="58">
        <v>197254</v>
      </c>
      <c r="G271" s="309">
        <v>182107</v>
      </c>
    </row>
    <row r="272" spans="1:7" x14ac:dyDescent="0.2">
      <c r="A272" s="314">
        <v>41579</v>
      </c>
      <c r="B272" s="308">
        <v>189643</v>
      </c>
      <c r="C272" s="58">
        <v>235498</v>
      </c>
      <c r="D272" s="58">
        <v>239127</v>
      </c>
      <c r="E272" s="58">
        <v>237224</v>
      </c>
      <c r="F272" s="58">
        <v>197476</v>
      </c>
      <c r="G272" s="309">
        <v>183081</v>
      </c>
    </row>
    <row r="273" spans="1:7" x14ac:dyDescent="0.2">
      <c r="A273" s="314">
        <v>41609</v>
      </c>
      <c r="B273" s="308">
        <v>192738</v>
      </c>
      <c r="C273" s="58">
        <v>235493</v>
      </c>
      <c r="D273" s="58">
        <v>233405</v>
      </c>
      <c r="E273" s="58">
        <v>238975</v>
      </c>
      <c r="F273" s="58">
        <v>198613</v>
      </c>
      <c r="G273" s="309">
        <v>185125</v>
      </c>
    </row>
    <row r="274" spans="1:7" x14ac:dyDescent="0.2">
      <c r="A274" s="314">
        <v>41640</v>
      </c>
      <c r="B274" s="308">
        <v>191219</v>
      </c>
      <c r="C274" s="58">
        <v>236047</v>
      </c>
      <c r="D274" s="58">
        <v>237071</v>
      </c>
      <c r="E274" s="58">
        <v>240961</v>
      </c>
      <c r="F274" s="58">
        <v>198252</v>
      </c>
      <c r="G274" s="309">
        <v>185063</v>
      </c>
    </row>
    <row r="275" spans="1:7" x14ac:dyDescent="0.2">
      <c r="A275" s="314">
        <v>41671</v>
      </c>
      <c r="B275" s="308">
        <v>191990</v>
      </c>
      <c r="C275" s="58">
        <v>235728</v>
      </c>
      <c r="D275" s="58">
        <v>238836</v>
      </c>
      <c r="E275" s="58">
        <v>241314</v>
      </c>
      <c r="F275" s="58">
        <v>198985</v>
      </c>
      <c r="G275" s="309">
        <v>186125</v>
      </c>
    </row>
    <row r="276" spans="1:7" x14ac:dyDescent="0.2">
      <c r="A276" s="314">
        <v>41699</v>
      </c>
      <c r="B276" s="308">
        <v>190929</v>
      </c>
      <c r="C276" s="58">
        <v>236621</v>
      </c>
      <c r="D276" s="58">
        <v>243634</v>
      </c>
      <c r="E276" s="58">
        <v>243371</v>
      </c>
      <c r="F276" s="58">
        <v>200618</v>
      </c>
      <c r="G276" s="309">
        <v>186648</v>
      </c>
    </row>
    <row r="277" spans="1:7" x14ac:dyDescent="0.2">
      <c r="A277" s="314">
        <v>41730</v>
      </c>
      <c r="B277" s="308">
        <v>193241</v>
      </c>
      <c r="C277" s="58">
        <v>238480</v>
      </c>
      <c r="D277" s="58">
        <v>245190</v>
      </c>
      <c r="E277" s="58">
        <v>247105</v>
      </c>
      <c r="F277" s="58">
        <v>204087</v>
      </c>
      <c r="G277" s="309">
        <v>190739</v>
      </c>
    </row>
    <row r="278" spans="1:7" x14ac:dyDescent="0.2">
      <c r="A278" s="314">
        <v>41760</v>
      </c>
      <c r="B278" s="308">
        <v>196270</v>
      </c>
      <c r="C278" s="58">
        <v>240347</v>
      </c>
      <c r="D278" s="58">
        <v>248116</v>
      </c>
      <c r="E278" s="58">
        <v>251395</v>
      </c>
      <c r="F278" s="58">
        <v>204098</v>
      </c>
      <c r="G278" s="309">
        <v>192729</v>
      </c>
    </row>
    <row r="279" spans="1:7" x14ac:dyDescent="0.2">
      <c r="A279" s="314">
        <v>41791</v>
      </c>
      <c r="B279" s="308">
        <v>202024</v>
      </c>
      <c r="C279" s="58">
        <v>242353</v>
      </c>
      <c r="D279" s="58">
        <v>251504</v>
      </c>
      <c r="E279" s="58">
        <v>253441</v>
      </c>
      <c r="F279" s="58">
        <v>204781</v>
      </c>
      <c r="G279" s="309">
        <v>194362</v>
      </c>
    </row>
    <row r="280" spans="1:7" x14ac:dyDescent="0.2">
      <c r="A280" s="314">
        <v>41821</v>
      </c>
      <c r="B280" s="308">
        <v>201867</v>
      </c>
      <c r="C280" s="58">
        <v>243809</v>
      </c>
      <c r="D280" s="58">
        <v>252702</v>
      </c>
      <c r="E280" s="58">
        <v>257701</v>
      </c>
      <c r="F280" s="58">
        <v>209034</v>
      </c>
      <c r="G280" s="309">
        <v>197089</v>
      </c>
    </row>
    <row r="281" spans="1:7" x14ac:dyDescent="0.2">
      <c r="A281" s="314">
        <v>41852</v>
      </c>
      <c r="B281" s="308">
        <v>203103</v>
      </c>
      <c r="C281" s="58">
        <v>247492</v>
      </c>
      <c r="D281" s="58">
        <v>257510</v>
      </c>
      <c r="E281" s="58">
        <v>261254</v>
      </c>
      <c r="F281" s="58">
        <v>211731</v>
      </c>
      <c r="G281" s="309">
        <v>199581</v>
      </c>
    </row>
    <row r="282" spans="1:7" x14ac:dyDescent="0.2">
      <c r="A282" s="314">
        <v>41883</v>
      </c>
      <c r="B282" s="308">
        <v>199736</v>
      </c>
      <c r="C282" s="58">
        <v>251627</v>
      </c>
      <c r="D282" s="58">
        <v>259410</v>
      </c>
      <c r="E282" s="58">
        <v>263171</v>
      </c>
      <c r="F282" s="58">
        <v>213432</v>
      </c>
      <c r="G282" s="309">
        <v>199901</v>
      </c>
    </row>
    <row r="283" spans="1:7" x14ac:dyDescent="0.2">
      <c r="A283" s="314">
        <v>41913</v>
      </c>
      <c r="B283" s="308">
        <v>202041</v>
      </c>
      <c r="C283" s="58">
        <v>253766</v>
      </c>
      <c r="D283" s="58">
        <v>260904</v>
      </c>
      <c r="E283" s="58">
        <v>263518</v>
      </c>
      <c r="F283" s="58">
        <v>212152</v>
      </c>
      <c r="G283" s="309">
        <v>199486</v>
      </c>
    </row>
    <row r="284" spans="1:7" x14ac:dyDescent="0.2">
      <c r="A284" s="314">
        <v>41944</v>
      </c>
      <c r="B284" s="308">
        <v>203248</v>
      </c>
      <c r="C284" s="58">
        <v>253144</v>
      </c>
      <c r="D284" s="58">
        <v>256937</v>
      </c>
      <c r="E284" s="58">
        <v>262969</v>
      </c>
      <c r="F284" s="58">
        <v>210799</v>
      </c>
      <c r="G284" s="309">
        <v>198937</v>
      </c>
    </row>
    <row r="285" spans="1:7" x14ac:dyDescent="0.2">
      <c r="A285" s="314">
        <v>41974</v>
      </c>
      <c r="B285" s="308">
        <v>206777</v>
      </c>
      <c r="C285" s="58">
        <v>251369</v>
      </c>
      <c r="D285" s="58">
        <v>256840</v>
      </c>
      <c r="E285" s="58">
        <v>264217</v>
      </c>
      <c r="F285" s="58">
        <v>211576</v>
      </c>
      <c r="G285" s="309">
        <v>199538</v>
      </c>
    </row>
    <row r="286" spans="1:7" x14ac:dyDescent="0.2">
      <c r="A286" s="314">
        <v>42005</v>
      </c>
      <c r="B286" s="308">
        <v>210561</v>
      </c>
      <c r="C286" s="58">
        <v>250593</v>
      </c>
      <c r="D286" s="58">
        <v>259205</v>
      </c>
      <c r="E286" s="58">
        <v>264848</v>
      </c>
      <c r="F286" s="58">
        <v>212878</v>
      </c>
      <c r="G286" s="309">
        <v>199028</v>
      </c>
    </row>
    <row r="287" spans="1:7" x14ac:dyDescent="0.2">
      <c r="A287" s="314">
        <v>42036</v>
      </c>
      <c r="B287" s="308">
        <v>209472</v>
      </c>
      <c r="C287" s="58">
        <v>249230</v>
      </c>
      <c r="D287" s="58">
        <v>262499</v>
      </c>
      <c r="E287" s="58">
        <v>264568</v>
      </c>
      <c r="F287" s="58">
        <v>210050</v>
      </c>
      <c r="G287" s="309">
        <v>199522</v>
      </c>
    </row>
    <row r="288" spans="1:7" x14ac:dyDescent="0.2">
      <c r="A288" s="314">
        <v>42064</v>
      </c>
      <c r="B288" s="308">
        <v>210053</v>
      </c>
      <c r="C288" s="58">
        <v>249177</v>
      </c>
      <c r="D288" s="58">
        <v>261871</v>
      </c>
      <c r="E288" s="58">
        <v>265090</v>
      </c>
      <c r="F288" s="58">
        <v>212109</v>
      </c>
      <c r="G288" s="309">
        <v>199435</v>
      </c>
    </row>
    <row r="289" spans="1:7" x14ac:dyDescent="0.2">
      <c r="A289" s="314">
        <v>42095</v>
      </c>
      <c r="B289" s="308">
        <v>208298</v>
      </c>
      <c r="C289" s="58">
        <v>250244</v>
      </c>
      <c r="D289" s="58">
        <v>262026</v>
      </c>
      <c r="E289" s="58">
        <v>268550</v>
      </c>
      <c r="F289" s="58">
        <v>214541</v>
      </c>
      <c r="G289" s="309">
        <v>201968</v>
      </c>
    </row>
    <row r="290" spans="1:7" x14ac:dyDescent="0.2">
      <c r="A290" s="314">
        <v>42125</v>
      </c>
      <c r="B290" s="308">
        <v>211674</v>
      </c>
      <c r="C290" s="58">
        <v>253893</v>
      </c>
      <c r="D290" s="58">
        <v>259884</v>
      </c>
      <c r="E290" s="58">
        <v>271147</v>
      </c>
      <c r="F290" s="58">
        <v>215498</v>
      </c>
      <c r="G290" s="309">
        <v>204179</v>
      </c>
    </row>
    <row r="291" spans="1:7" x14ac:dyDescent="0.2">
      <c r="A291" s="314">
        <v>42156</v>
      </c>
      <c r="B291" s="308">
        <v>212984</v>
      </c>
      <c r="C291" s="58">
        <v>255956</v>
      </c>
      <c r="D291" s="58">
        <v>263923</v>
      </c>
      <c r="E291" s="58">
        <v>275224</v>
      </c>
      <c r="F291" s="58">
        <v>217582</v>
      </c>
      <c r="G291" s="309">
        <v>205747</v>
      </c>
    </row>
    <row r="292" spans="1:7" x14ac:dyDescent="0.2">
      <c r="A292" s="314">
        <v>42186</v>
      </c>
      <c r="B292" s="308">
        <v>214755</v>
      </c>
      <c r="C292" s="58">
        <v>256660</v>
      </c>
      <c r="D292" s="58">
        <v>265290</v>
      </c>
      <c r="E292" s="58">
        <v>279875</v>
      </c>
      <c r="F292" s="58">
        <v>220044</v>
      </c>
      <c r="G292" s="309">
        <v>209200</v>
      </c>
    </row>
    <row r="293" spans="1:7" x14ac:dyDescent="0.2">
      <c r="A293" s="314">
        <v>42217</v>
      </c>
      <c r="B293" s="308">
        <v>217166</v>
      </c>
      <c r="C293" s="58">
        <v>257352</v>
      </c>
      <c r="D293" s="58">
        <v>266473</v>
      </c>
      <c r="E293" s="58">
        <v>283369</v>
      </c>
      <c r="F293" s="58">
        <v>223210</v>
      </c>
      <c r="G293" s="309">
        <v>211391</v>
      </c>
    </row>
    <row r="294" spans="1:7" x14ac:dyDescent="0.2">
      <c r="A294" s="314">
        <v>42248</v>
      </c>
      <c r="B294" s="308">
        <v>216883</v>
      </c>
      <c r="C294" s="58">
        <v>259943</v>
      </c>
      <c r="D294" s="58">
        <v>268405</v>
      </c>
      <c r="E294" s="58">
        <v>284374</v>
      </c>
      <c r="F294" s="58">
        <v>224435</v>
      </c>
      <c r="G294" s="309">
        <v>211916</v>
      </c>
    </row>
    <row r="295" spans="1:7" x14ac:dyDescent="0.2">
      <c r="A295" s="314">
        <v>42278</v>
      </c>
      <c r="B295" s="308">
        <v>217525</v>
      </c>
      <c r="C295" s="58">
        <v>263147</v>
      </c>
      <c r="D295" s="58">
        <v>269034</v>
      </c>
      <c r="E295" s="58">
        <v>286452</v>
      </c>
      <c r="F295" s="58">
        <v>224226</v>
      </c>
      <c r="G295" s="309">
        <v>212268</v>
      </c>
    </row>
    <row r="296" spans="1:7" x14ac:dyDescent="0.2">
      <c r="A296" s="314">
        <v>42309</v>
      </c>
      <c r="B296" s="308">
        <v>217098</v>
      </c>
      <c r="C296" s="58">
        <v>265204</v>
      </c>
      <c r="D296" s="58">
        <v>272263</v>
      </c>
      <c r="E296" s="58">
        <v>288509</v>
      </c>
      <c r="F296" s="58">
        <v>226490</v>
      </c>
      <c r="G296" s="309">
        <v>213973</v>
      </c>
    </row>
    <row r="297" spans="1:7" x14ac:dyDescent="0.2">
      <c r="A297" s="314">
        <v>42339</v>
      </c>
      <c r="B297" s="308">
        <v>219350</v>
      </c>
      <c r="C297" s="58">
        <v>266893</v>
      </c>
      <c r="D297" s="58">
        <v>273232</v>
      </c>
      <c r="E297" s="58">
        <v>291298</v>
      </c>
      <c r="F297" s="58">
        <v>226855</v>
      </c>
      <c r="G297" s="309">
        <v>215023</v>
      </c>
    </row>
    <row r="298" spans="1:7" x14ac:dyDescent="0.2">
      <c r="A298" s="314">
        <v>42370</v>
      </c>
      <c r="B298" s="308">
        <v>220098</v>
      </c>
      <c r="C298" s="58">
        <v>265519</v>
      </c>
      <c r="D298" s="58">
        <v>277470</v>
      </c>
      <c r="E298" s="58">
        <v>293678</v>
      </c>
      <c r="F298" s="58">
        <v>226547</v>
      </c>
      <c r="G298" s="309">
        <v>215638</v>
      </c>
    </row>
    <row r="299" spans="1:7" x14ac:dyDescent="0.2">
      <c r="A299" s="314">
        <v>42401</v>
      </c>
      <c r="B299" s="308">
        <v>218015</v>
      </c>
      <c r="C299" s="58">
        <v>266586</v>
      </c>
      <c r="D299" s="58">
        <v>278307</v>
      </c>
      <c r="E299" s="58">
        <v>295613</v>
      </c>
      <c r="F299" s="58">
        <v>227523</v>
      </c>
      <c r="G299" s="309">
        <v>216083</v>
      </c>
    </row>
    <row r="300" spans="1:7" x14ac:dyDescent="0.2">
      <c r="A300" s="314">
        <v>42430</v>
      </c>
      <c r="B300" s="308">
        <v>216808</v>
      </c>
      <c r="C300" s="58">
        <v>269390</v>
      </c>
      <c r="D300" s="58">
        <v>284547</v>
      </c>
      <c r="E300" s="58">
        <v>300201</v>
      </c>
      <c r="F300" s="58">
        <v>233607</v>
      </c>
      <c r="G300" s="309">
        <v>217901</v>
      </c>
    </row>
    <row r="301" spans="1:7" x14ac:dyDescent="0.2">
      <c r="A301" s="314">
        <v>42461</v>
      </c>
      <c r="B301" s="308">
        <v>220683</v>
      </c>
      <c r="C301" s="58">
        <v>271009</v>
      </c>
      <c r="D301" s="58">
        <v>281760</v>
      </c>
      <c r="E301" s="58">
        <v>297712</v>
      </c>
      <c r="F301" s="58">
        <v>227636</v>
      </c>
      <c r="G301" s="309">
        <v>218968</v>
      </c>
    </row>
    <row r="302" spans="1:7" x14ac:dyDescent="0.2">
      <c r="A302" s="314">
        <v>42491</v>
      </c>
      <c r="B302" s="308">
        <v>226724</v>
      </c>
      <c r="C302" s="58">
        <v>272280</v>
      </c>
      <c r="D302" s="58">
        <v>284188</v>
      </c>
      <c r="E302" s="58">
        <v>301196</v>
      </c>
      <c r="F302" s="58">
        <v>231597</v>
      </c>
      <c r="G302" s="309">
        <v>221564</v>
      </c>
    </row>
    <row r="303" spans="1:7" x14ac:dyDescent="0.2">
      <c r="A303" s="314">
        <v>42522</v>
      </c>
      <c r="B303" s="308">
        <v>230694</v>
      </c>
      <c r="C303" s="58">
        <v>270451</v>
      </c>
      <c r="D303" s="58">
        <v>279323</v>
      </c>
      <c r="E303" s="58">
        <v>305155</v>
      </c>
      <c r="F303" s="58">
        <v>233693</v>
      </c>
      <c r="G303" s="309">
        <v>223662</v>
      </c>
    </row>
    <row r="304" spans="1:7" x14ac:dyDescent="0.2">
      <c r="A304" s="314">
        <v>42552</v>
      </c>
      <c r="B304" s="308">
        <v>229996</v>
      </c>
      <c r="C304" s="58">
        <v>271816</v>
      </c>
      <c r="D304" s="58">
        <v>280279</v>
      </c>
      <c r="E304" s="58">
        <v>309127</v>
      </c>
      <c r="F304" s="58">
        <v>235695</v>
      </c>
      <c r="G304" s="309">
        <v>225939</v>
      </c>
    </row>
    <row r="305" spans="1:7" x14ac:dyDescent="0.2">
      <c r="A305" s="314">
        <v>42583</v>
      </c>
      <c r="B305" s="308">
        <v>228805</v>
      </c>
      <c r="C305" s="58">
        <v>273309</v>
      </c>
      <c r="D305" s="58">
        <v>280793</v>
      </c>
      <c r="E305" s="58">
        <v>309998</v>
      </c>
      <c r="F305" s="58">
        <v>236846</v>
      </c>
      <c r="G305" s="309">
        <v>226154</v>
      </c>
    </row>
    <row r="306" spans="1:7" x14ac:dyDescent="0.2">
      <c r="A306" s="314">
        <v>42614</v>
      </c>
      <c r="B306" s="308">
        <v>229271</v>
      </c>
      <c r="C306" s="58">
        <v>276187</v>
      </c>
      <c r="D306" s="58">
        <v>281352</v>
      </c>
      <c r="E306" s="58">
        <v>307620</v>
      </c>
      <c r="F306" s="58">
        <v>236954</v>
      </c>
      <c r="G306" s="309">
        <v>225847</v>
      </c>
    </row>
    <row r="307" spans="1:7" x14ac:dyDescent="0.2">
      <c r="A307" s="314">
        <v>42644</v>
      </c>
      <c r="B307" s="308">
        <v>229638</v>
      </c>
      <c r="C307" s="58">
        <v>277605</v>
      </c>
      <c r="D307" s="58">
        <v>284779</v>
      </c>
      <c r="E307" s="58">
        <v>308295</v>
      </c>
      <c r="F307" s="58">
        <v>235756</v>
      </c>
      <c r="G307" s="309">
        <v>225196</v>
      </c>
    </row>
    <row r="308" spans="1:7" x14ac:dyDescent="0.2">
      <c r="A308" s="314">
        <v>42675</v>
      </c>
      <c r="B308" s="308">
        <v>230312</v>
      </c>
      <c r="C308" s="58">
        <v>278393</v>
      </c>
      <c r="D308" s="58">
        <v>290127</v>
      </c>
      <c r="E308" s="58">
        <v>308223</v>
      </c>
      <c r="F308" s="58">
        <v>237328</v>
      </c>
      <c r="G308" s="309">
        <v>226151</v>
      </c>
    </row>
    <row r="309" spans="1:7" x14ac:dyDescent="0.2">
      <c r="A309" s="314">
        <v>42705</v>
      </c>
      <c r="B309" s="308">
        <v>230413</v>
      </c>
      <c r="C309" s="58">
        <v>278233</v>
      </c>
      <c r="D309" s="58">
        <v>289987</v>
      </c>
      <c r="E309" s="58">
        <v>309736</v>
      </c>
      <c r="F309" s="58">
        <v>237021</v>
      </c>
      <c r="G309" s="309">
        <v>227112</v>
      </c>
    </row>
    <row r="310" spans="1:7" x14ac:dyDescent="0.2">
      <c r="A310" s="314">
        <v>42736</v>
      </c>
      <c r="B310" s="308">
        <v>232805</v>
      </c>
      <c r="C310" s="58">
        <v>280848</v>
      </c>
      <c r="D310" s="58">
        <v>292927</v>
      </c>
      <c r="E310" s="58">
        <v>313737</v>
      </c>
      <c r="F310" s="58">
        <v>239923</v>
      </c>
      <c r="G310" s="309">
        <v>227068</v>
      </c>
    </row>
    <row r="311" spans="1:7" x14ac:dyDescent="0.2">
      <c r="A311" s="314">
        <v>42767</v>
      </c>
      <c r="B311" s="308">
        <v>235612</v>
      </c>
      <c r="C311" s="58">
        <v>281509</v>
      </c>
      <c r="D311" s="58">
        <v>290648</v>
      </c>
      <c r="E311" s="58">
        <v>312567</v>
      </c>
      <c r="F311" s="58">
        <v>241638</v>
      </c>
      <c r="G311" s="309">
        <v>228444</v>
      </c>
    </row>
    <row r="312" spans="1:7" x14ac:dyDescent="0.2">
      <c r="A312" s="314">
        <v>42795</v>
      </c>
      <c r="B312" s="308">
        <v>235777</v>
      </c>
      <c r="C312" s="58">
        <v>281755</v>
      </c>
      <c r="D312" s="58">
        <v>291898</v>
      </c>
      <c r="E312" s="58">
        <v>314290</v>
      </c>
      <c r="F312" s="58">
        <v>241508</v>
      </c>
      <c r="G312" s="309">
        <v>228446</v>
      </c>
    </row>
    <row r="313" spans="1:7" x14ac:dyDescent="0.2">
      <c r="A313" s="315">
        <v>42826</v>
      </c>
      <c r="B313" s="310">
        <v>238843</v>
      </c>
      <c r="C313" s="311">
        <v>285608</v>
      </c>
      <c r="D313" s="311">
        <v>289830</v>
      </c>
      <c r="E313" s="311">
        <v>315334</v>
      </c>
      <c r="F313" s="311">
        <v>243215</v>
      </c>
      <c r="G313" s="312">
        <v>231269</v>
      </c>
    </row>
  </sheetData>
  <mergeCells count="3">
    <mergeCell ref="A35:G35"/>
    <mergeCell ref="A29:A30"/>
    <mergeCell ref="A31:G32"/>
  </mergeCells>
  <phoneticPr fontId="5" type="noConversion"/>
  <hyperlinks>
    <hyperlink ref="G1" location="'19D'!A1" display="Data &gt;&gt;"/>
    <hyperlink ref="F1" location="Contents!A1" display="&lt;&lt; Contents"/>
    <hyperlink ref="A2" r:id="rId2"/>
  </hyperlinks>
  <pageMargins left="0.75" right="0.75" top="1" bottom="1" header="0.5" footer="0.5"/>
  <pageSetup paperSize="9" orientation="portrait" verticalDpi="0" r:id="rId3"/>
  <headerFooter alignWithMargins="0"/>
  <drawing r:id="rId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U61"/>
  <sheetViews>
    <sheetView showGridLines="0" topLeftCell="A13" workbookViewId="0">
      <selection activeCell="A47" sqref="A47"/>
    </sheetView>
  </sheetViews>
  <sheetFormatPr defaultRowHeight="12.75" x14ac:dyDescent="0.2"/>
  <cols>
    <col min="1" max="1" width="25.7109375" customWidth="1"/>
    <col min="2" max="21" width="7.7109375" customWidth="1"/>
  </cols>
  <sheetData>
    <row r="1" spans="1:21" ht="15.75" customHeight="1" x14ac:dyDescent="0.25">
      <c r="A1" s="14" t="s">
        <v>28</v>
      </c>
      <c r="B1" s="1"/>
      <c r="C1" s="1"/>
      <c r="D1" s="1"/>
      <c r="E1" s="1"/>
      <c r="F1" s="76" t="s">
        <v>152</v>
      </c>
      <c r="G1" s="76" t="s">
        <v>98</v>
      </c>
      <c r="H1" s="352"/>
      <c r="I1" s="352"/>
      <c r="J1" s="352"/>
      <c r="K1" s="352"/>
      <c r="L1" s="352"/>
      <c r="M1" s="352"/>
      <c r="N1" s="352"/>
      <c r="O1" s="352"/>
      <c r="P1" s="352"/>
      <c r="Q1" s="352"/>
      <c r="R1" s="352"/>
      <c r="S1" s="352"/>
      <c r="T1" s="352"/>
      <c r="U1" s="352"/>
    </row>
    <row r="2" spans="1:21" x14ac:dyDescent="0.2">
      <c r="A2" s="109" t="s">
        <v>363</v>
      </c>
    </row>
    <row r="3" spans="1:21" ht="9.75" customHeight="1" x14ac:dyDescent="0.2"/>
    <row r="4" spans="1:21" x14ac:dyDescent="0.2">
      <c r="A4" s="52" t="s">
        <v>227</v>
      </c>
      <c r="B4" s="38" t="s">
        <v>2</v>
      </c>
      <c r="C4" s="31"/>
      <c r="D4" s="35"/>
      <c r="E4" s="35"/>
      <c r="F4" s="35"/>
      <c r="G4" s="35"/>
      <c r="H4" s="35"/>
      <c r="I4" s="35"/>
      <c r="J4" s="35"/>
      <c r="K4" s="35"/>
      <c r="L4" s="35"/>
      <c r="M4" s="35"/>
      <c r="N4" s="35"/>
      <c r="O4" s="35"/>
      <c r="P4" s="35"/>
      <c r="Q4" s="35"/>
      <c r="R4" s="35"/>
      <c r="S4" s="35"/>
      <c r="T4" s="35"/>
      <c r="U4" s="35"/>
    </row>
    <row r="5" spans="1:21" x14ac:dyDescent="0.2">
      <c r="A5" s="39" t="s">
        <v>0</v>
      </c>
      <c r="B5" s="286">
        <v>1997</v>
      </c>
      <c r="C5" s="287">
        <v>1998</v>
      </c>
      <c r="D5" s="287">
        <v>1999</v>
      </c>
      <c r="E5" s="287">
        <v>2000</v>
      </c>
      <c r="F5" s="287">
        <v>2001</v>
      </c>
      <c r="G5" s="287">
        <v>2002</v>
      </c>
      <c r="H5" s="287">
        <v>2003</v>
      </c>
      <c r="I5" s="287">
        <v>2004</v>
      </c>
      <c r="J5" s="287">
        <v>2005</v>
      </c>
      <c r="K5" s="287">
        <v>2006</v>
      </c>
      <c r="L5" s="287">
        <v>2007</v>
      </c>
      <c r="M5" s="287">
        <v>2008</v>
      </c>
      <c r="N5" s="287">
        <v>2009</v>
      </c>
      <c r="O5" s="287">
        <v>2010</v>
      </c>
      <c r="P5" s="287">
        <v>2011</v>
      </c>
      <c r="Q5" s="287">
        <v>2012</v>
      </c>
      <c r="R5" s="287">
        <v>2013</v>
      </c>
      <c r="S5" s="287">
        <v>2014</v>
      </c>
      <c r="T5" s="287">
        <v>2015</v>
      </c>
      <c r="U5" s="288">
        <v>2016</v>
      </c>
    </row>
    <row r="6" spans="1:21" x14ac:dyDescent="0.2">
      <c r="A6" s="390" t="s">
        <v>3</v>
      </c>
      <c r="B6" s="320">
        <v>4.4400000000000004</v>
      </c>
      <c r="C6" s="321">
        <v>4.5</v>
      </c>
      <c r="D6" s="321">
        <v>5.0599999999999996</v>
      </c>
      <c r="E6" s="321">
        <v>5.04</v>
      </c>
      <c r="F6" s="321">
        <v>5.89</v>
      </c>
      <c r="G6" s="321">
        <v>6.98</v>
      </c>
      <c r="H6" s="321">
        <v>8.74</v>
      </c>
      <c r="I6" s="321">
        <v>9.9499999999999993</v>
      </c>
      <c r="J6" s="321">
        <v>9.48</v>
      </c>
      <c r="K6" s="321">
        <v>9.74</v>
      </c>
      <c r="L6" s="321">
        <v>8.7799999999999994</v>
      </c>
      <c r="M6" s="321">
        <v>8.9700000000000006</v>
      </c>
      <c r="N6" s="321">
        <v>8.4600000000000009</v>
      </c>
      <c r="O6" s="321">
        <v>8.7100000000000009</v>
      </c>
      <c r="P6" s="321">
        <v>8.2799999999999994</v>
      </c>
      <c r="Q6" s="321">
        <v>7.99</v>
      </c>
      <c r="R6" s="321">
        <v>7.71</v>
      </c>
      <c r="S6" s="321">
        <v>8.52</v>
      </c>
      <c r="T6" s="321">
        <v>8.41</v>
      </c>
      <c r="U6" s="322">
        <v>8.01</v>
      </c>
    </row>
    <row r="7" spans="1:21" x14ac:dyDescent="0.2">
      <c r="A7" s="303" t="s">
        <v>4</v>
      </c>
      <c r="B7" s="323">
        <v>4.97</v>
      </c>
      <c r="C7" s="49">
        <v>4.96</v>
      </c>
      <c r="D7" s="49">
        <v>5.45</v>
      </c>
      <c r="E7" s="49">
        <v>5.87</v>
      </c>
      <c r="F7" s="49">
        <v>6.49</v>
      </c>
      <c r="G7" s="49">
        <v>7.27</v>
      </c>
      <c r="H7" s="49">
        <v>8.85</v>
      </c>
      <c r="I7" s="49">
        <v>9.6999999999999993</v>
      </c>
      <c r="J7" s="49">
        <v>10.1</v>
      </c>
      <c r="K7" s="49">
        <v>10.47</v>
      </c>
      <c r="L7" s="49">
        <v>10.99</v>
      </c>
      <c r="M7" s="49">
        <v>11.19</v>
      </c>
      <c r="N7" s="49">
        <v>9.25</v>
      </c>
      <c r="O7" s="49">
        <v>10.210000000000001</v>
      </c>
      <c r="P7" s="49">
        <v>9.65</v>
      </c>
      <c r="Q7" s="49">
        <v>9.5299999999999994</v>
      </c>
      <c r="R7" s="49">
        <v>9.74</v>
      </c>
      <c r="S7" s="49">
        <v>9.69</v>
      </c>
      <c r="T7" s="49">
        <v>10</v>
      </c>
      <c r="U7" s="324">
        <v>10.26</v>
      </c>
    </row>
    <row r="8" spans="1:21" x14ac:dyDescent="0.2">
      <c r="A8" s="303" t="s">
        <v>5</v>
      </c>
      <c r="B8" s="323">
        <v>4.5999999999999996</v>
      </c>
      <c r="C8" s="49">
        <v>4.82</v>
      </c>
      <c r="D8" s="49">
        <v>5.15</v>
      </c>
      <c r="E8" s="49">
        <v>5.61</v>
      </c>
      <c r="F8" s="49">
        <v>6.55</v>
      </c>
      <c r="G8" s="49">
        <v>7.25</v>
      </c>
      <c r="H8" s="49">
        <v>8.8699999999999992</v>
      </c>
      <c r="I8" s="49">
        <v>9.9700000000000006</v>
      </c>
      <c r="J8" s="49">
        <v>9.66</v>
      </c>
      <c r="K8" s="49">
        <v>10.06</v>
      </c>
      <c r="L8" s="49">
        <v>10.039999999999999</v>
      </c>
      <c r="M8" s="49">
        <v>9.6999999999999993</v>
      </c>
      <c r="N8" s="49">
        <v>8.51</v>
      </c>
      <c r="O8" s="49">
        <v>9.36</v>
      </c>
      <c r="P8" s="49">
        <v>8.68</v>
      </c>
      <c r="Q8" s="49">
        <v>9.0299999999999994</v>
      </c>
      <c r="R8" s="49">
        <v>9.19</v>
      </c>
      <c r="S8" s="49">
        <v>9.5500000000000007</v>
      </c>
      <c r="T8" s="49">
        <v>9.7799999999999994</v>
      </c>
      <c r="U8" s="324">
        <v>10.17</v>
      </c>
    </row>
    <row r="9" spans="1:21" x14ac:dyDescent="0.2">
      <c r="A9" s="303" t="s">
        <v>17</v>
      </c>
      <c r="B9" s="323">
        <v>4.24</v>
      </c>
      <c r="C9" s="49">
        <v>4.42</v>
      </c>
      <c r="D9" s="49">
        <v>4.67</v>
      </c>
      <c r="E9" s="49">
        <v>5.0599999999999996</v>
      </c>
      <c r="F9" s="49">
        <v>5.58</v>
      </c>
      <c r="G9" s="49">
        <v>6.4</v>
      </c>
      <c r="H9" s="49">
        <v>7.51</v>
      </c>
      <c r="I9" s="49">
        <v>8.1199999999999992</v>
      </c>
      <c r="J9" s="49">
        <v>8.4499999999999993</v>
      </c>
      <c r="K9" s="49">
        <v>8.69</v>
      </c>
      <c r="L9" s="49">
        <v>8.92</v>
      </c>
      <c r="M9" s="49">
        <v>8.7100000000000009</v>
      </c>
      <c r="N9" s="49">
        <v>7.73</v>
      </c>
      <c r="O9" s="49">
        <v>8.4499999999999993</v>
      </c>
      <c r="P9" s="49">
        <v>8.39</v>
      </c>
      <c r="Q9" s="49">
        <v>8.25</v>
      </c>
      <c r="R9" s="49">
        <v>8.49</v>
      </c>
      <c r="S9" s="49">
        <v>8.9</v>
      </c>
      <c r="T9" s="49">
        <v>9.34</v>
      </c>
      <c r="U9" s="324">
        <v>9.99</v>
      </c>
    </row>
    <row r="10" spans="1:21" x14ac:dyDescent="0.2">
      <c r="A10" s="303" t="s">
        <v>18</v>
      </c>
      <c r="B10" s="323">
        <v>3.98</v>
      </c>
      <c r="C10" s="49">
        <v>4.04</v>
      </c>
      <c r="D10" s="49">
        <v>4.3499999999999996</v>
      </c>
      <c r="E10" s="49">
        <v>4.66</v>
      </c>
      <c r="F10" s="49">
        <v>5.16</v>
      </c>
      <c r="G10" s="49">
        <v>5.91</v>
      </c>
      <c r="H10" s="49">
        <v>7.16</v>
      </c>
      <c r="I10" s="49">
        <v>8.06</v>
      </c>
      <c r="J10" s="49">
        <v>8.34</v>
      </c>
      <c r="K10" s="49">
        <v>8.57</v>
      </c>
      <c r="L10" s="49">
        <v>8.94</v>
      </c>
      <c r="M10" s="49">
        <v>8.73</v>
      </c>
      <c r="N10" s="49">
        <v>7.71</v>
      </c>
      <c r="O10" s="49">
        <v>8.2100000000000009</v>
      </c>
      <c r="P10" s="49">
        <v>7.95</v>
      </c>
      <c r="Q10" s="49">
        <v>7.83</v>
      </c>
      <c r="R10" s="49">
        <v>7.84</v>
      </c>
      <c r="S10" s="49">
        <v>8.1199999999999992</v>
      </c>
      <c r="T10" s="49">
        <v>8.41</v>
      </c>
      <c r="U10" s="324">
        <v>8.57</v>
      </c>
    </row>
    <row r="11" spans="1:21" x14ac:dyDescent="0.2">
      <c r="A11" s="303" t="s">
        <v>7</v>
      </c>
      <c r="B11" s="323">
        <v>3.57</v>
      </c>
      <c r="C11" s="49">
        <v>3.57</v>
      </c>
      <c r="D11" s="49">
        <v>3.77</v>
      </c>
      <c r="E11" s="49">
        <v>3.85</v>
      </c>
      <c r="F11" s="49">
        <v>4.08</v>
      </c>
      <c r="G11" s="49">
        <v>4.51</v>
      </c>
      <c r="H11" s="49">
        <v>5.21</v>
      </c>
      <c r="I11" s="49">
        <v>6.27</v>
      </c>
      <c r="J11" s="49">
        <v>6.82</v>
      </c>
      <c r="K11" s="49">
        <v>7.17</v>
      </c>
      <c r="L11" s="49">
        <v>7.21</v>
      </c>
      <c r="M11" s="49">
        <v>6.91</v>
      </c>
      <c r="N11" s="49">
        <v>6.48</v>
      </c>
      <c r="O11" s="49">
        <v>6.86</v>
      </c>
      <c r="P11" s="49">
        <v>6.72</v>
      </c>
      <c r="Q11" s="49">
        <v>6.58</v>
      </c>
      <c r="R11" s="49">
        <v>6.57</v>
      </c>
      <c r="S11" s="49">
        <v>6.91</v>
      </c>
      <c r="T11" s="49">
        <v>7.11</v>
      </c>
      <c r="U11" s="324">
        <v>7.16</v>
      </c>
    </row>
    <row r="12" spans="1:21" x14ac:dyDescent="0.2">
      <c r="A12" s="303" t="s">
        <v>243</v>
      </c>
      <c r="B12" s="323">
        <v>5.33</v>
      </c>
      <c r="C12" s="49">
        <v>5.16</v>
      </c>
      <c r="D12" s="49">
        <v>5.58</v>
      </c>
      <c r="E12" s="49">
        <v>6.85</v>
      </c>
      <c r="F12" s="49">
        <v>7.68</v>
      </c>
      <c r="G12" s="49">
        <v>9.0299999999999994</v>
      </c>
      <c r="H12" s="49">
        <v>9.4</v>
      </c>
      <c r="I12" s="49">
        <v>10.32</v>
      </c>
      <c r="J12" s="49">
        <v>10.46</v>
      </c>
      <c r="K12" s="49">
        <v>11.51</v>
      </c>
      <c r="L12" s="49">
        <v>13.23</v>
      </c>
      <c r="M12" s="49">
        <v>12.82</v>
      </c>
      <c r="N12" s="49">
        <v>10.17</v>
      </c>
      <c r="O12" s="49">
        <v>11.67</v>
      </c>
      <c r="P12" s="49">
        <v>9.81</v>
      </c>
      <c r="Q12" s="49">
        <v>10.89</v>
      </c>
      <c r="R12" s="49">
        <v>10.75</v>
      </c>
      <c r="S12" s="49">
        <v>10.91</v>
      </c>
      <c r="T12" s="49">
        <v>12.65</v>
      </c>
      <c r="U12" s="324">
        <v>11.9</v>
      </c>
    </row>
    <row r="13" spans="1:21" x14ac:dyDescent="0.2">
      <c r="A13" s="303" t="s">
        <v>244</v>
      </c>
      <c r="B13" s="323">
        <v>5.55</v>
      </c>
      <c r="C13" s="49">
        <v>6.94</v>
      </c>
      <c r="D13" s="49">
        <v>6.99</v>
      </c>
      <c r="E13" s="49">
        <v>7.38</v>
      </c>
      <c r="F13" s="49">
        <v>8.64</v>
      </c>
      <c r="G13" s="49">
        <v>9.2100000000000009</v>
      </c>
      <c r="H13" s="49">
        <v>10.28</v>
      </c>
      <c r="I13" s="49">
        <v>10.83</v>
      </c>
      <c r="J13" s="49">
        <v>12.11</v>
      </c>
      <c r="K13" s="49">
        <v>11.84</v>
      </c>
      <c r="L13" s="49">
        <v>13</v>
      </c>
      <c r="M13" s="49">
        <v>12.58</v>
      </c>
      <c r="N13" s="49">
        <v>10.61</v>
      </c>
      <c r="O13" s="49">
        <v>11.79</v>
      </c>
      <c r="P13" s="49">
        <v>11.82</v>
      </c>
      <c r="Q13" s="49">
        <v>11.39</v>
      </c>
      <c r="R13" s="49">
        <v>11.63</v>
      </c>
      <c r="S13" s="49">
        <v>11.78</v>
      </c>
      <c r="T13" s="49">
        <v>12.39</v>
      </c>
      <c r="U13" s="324">
        <v>13.46</v>
      </c>
    </row>
    <row r="14" spans="1:21" x14ac:dyDescent="0.2">
      <c r="A14" s="303" t="s">
        <v>245</v>
      </c>
      <c r="B14" s="323">
        <v>5.27</v>
      </c>
      <c r="C14" s="49">
        <v>4.8600000000000003</v>
      </c>
      <c r="D14" s="49">
        <v>5.31</v>
      </c>
      <c r="E14" s="49">
        <v>5.85</v>
      </c>
      <c r="F14" s="49">
        <v>6.02</v>
      </c>
      <c r="G14" s="49">
        <v>6.98</v>
      </c>
      <c r="H14" s="49">
        <v>9.0500000000000007</v>
      </c>
      <c r="I14" s="49">
        <v>10.37</v>
      </c>
      <c r="J14" s="49">
        <v>9.33</v>
      </c>
      <c r="K14" s="49">
        <v>9.75</v>
      </c>
      <c r="L14" s="49">
        <v>9.67</v>
      </c>
      <c r="M14" s="49">
        <v>11.76</v>
      </c>
      <c r="N14" s="49">
        <v>8.92</v>
      </c>
      <c r="O14" s="49">
        <v>9.64</v>
      </c>
      <c r="P14" s="49">
        <v>9.76</v>
      </c>
      <c r="Q14" s="49">
        <v>10.11</v>
      </c>
      <c r="R14" s="49">
        <v>9</v>
      </c>
      <c r="S14" s="49">
        <v>9.17</v>
      </c>
      <c r="T14" s="49">
        <v>9.4700000000000006</v>
      </c>
      <c r="U14" s="324">
        <v>9.51</v>
      </c>
    </row>
    <row r="15" spans="1:21" x14ac:dyDescent="0.2">
      <c r="A15" s="303" t="s">
        <v>246</v>
      </c>
      <c r="B15" s="323">
        <v>5.25</v>
      </c>
      <c r="C15" s="49">
        <v>4.55</v>
      </c>
      <c r="D15" s="49">
        <v>5.21</v>
      </c>
      <c r="E15" s="49"/>
      <c r="F15" s="49">
        <v>8.14</v>
      </c>
      <c r="G15" s="49">
        <v>7.14</v>
      </c>
      <c r="H15" s="49">
        <v>7.83</v>
      </c>
      <c r="I15" s="49">
        <v>10.98</v>
      </c>
      <c r="J15" s="49">
        <v>10.33</v>
      </c>
      <c r="K15" s="49">
        <v>11.15</v>
      </c>
      <c r="L15" s="49">
        <v>9.8800000000000008</v>
      </c>
      <c r="M15" s="49">
        <v>8.86</v>
      </c>
      <c r="N15" s="49">
        <v>8.3800000000000008</v>
      </c>
      <c r="O15" s="49">
        <v>9.7200000000000006</v>
      </c>
      <c r="P15" s="49">
        <v>9.7200000000000006</v>
      </c>
      <c r="Q15" s="49">
        <v>10.08</v>
      </c>
      <c r="R15" s="49">
        <v>10.119999999999999</v>
      </c>
      <c r="S15" s="49">
        <v>11.22</v>
      </c>
      <c r="T15" s="49">
        <v>10.52</v>
      </c>
      <c r="U15" s="324">
        <v>11.54</v>
      </c>
    </row>
    <row r="16" spans="1:21" x14ac:dyDescent="0.2">
      <c r="A16" s="303" t="s">
        <v>247</v>
      </c>
      <c r="B16" s="323">
        <v>4.75</v>
      </c>
      <c r="C16" s="49">
        <v>5.6</v>
      </c>
      <c r="D16" s="49">
        <v>5.28</v>
      </c>
      <c r="E16" s="49">
        <v>5.91</v>
      </c>
      <c r="F16" s="49">
        <v>6.6</v>
      </c>
      <c r="G16" s="49">
        <v>7.32</v>
      </c>
      <c r="H16" s="49">
        <v>8.91</v>
      </c>
      <c r="I16" s="49">
        <v>9.91</v>
      </c>
      <c r="J16" s="49">
        <v>10.51</v>
      </c>
      <c r="K16" s="49">
        <v>10.029999999999999</v>
      </c>
      <c r="L16" s="49">
        <v>11.14</v>
      </c>
      <c r="M16" s="49">
        <v>10.24</v>
      </c>
      <c r="N16" s="49">
        <v>9.15</v>
      </c>
      <c r="O16" s="49">
        <v>10.3</v>
      </c>
      <c r="P16" s="49">
        <v>9.1199999999999992</v>
      </c>
      <c r="Q16" s="49">
        <v>9.5399999999999991</v>
      </c>
      <c r="R16" s="49">
        <v>9.77</v>
      </c>
      <c r="S16" s="49">
        <v>9.82</v>
      </c>
      <c r="T16" s="49">
        <v>9.5299999999999994</v>
      </c>
      <c r="U16" s="324">
        <v>10.6</v>
      </c>
    </row>
    <row r="17" spans="1:21" ht="12.75" customHeight="1" x14ac:dyDescent="0.2">
      <c r="A17" s="304" t="s">
        <v>248</v>
      </c>
      <c r="B17" s="325">
        <v>4.4000000000000004</v>
      </c>
      <c r="C17" s="326">
        <v>3.92</v>
      </c>
      <c r="D17" s="326">
        <v>4.62</v>
      </c>
      <c r="E17" s="326">
        <v>4.6900000000000004</v>
      </c>
      <c r="F17" s="326">
        <v>5.25</v>
      </c>
      <c r="G17" s="326">
        <v>5.81</v>
      </c>
      <c r="H17" s="326">
        <v>8.16</v>
      </c>
      <c r="I17" s="326">
        <v>9.65</v>
      </c>
      <c r="J17" s="326">
        <v>9.91</v>
      </c>
      <c r="K17" s="326">
        <v>9.7899999999999991</v>
      </c>
      <c r="L17" s="326">
        <v>10.41</v>
      </c>
      <c r="M17" s="326">
        <v>11.19</v>
      </c>
      <c r="N17" s="326">
        <v>8.26</v>
      </c>
      <c r="O17" s="326">
        <v>8.99</v>
      </c>
      <c r="P17" s="326">
        <v>8.26</v>
      </c>
      <c r="Q17" s="326">
        <v>7.5</v>
      </c>
      <c r="R17" s="326">
        <v>8.43</v>
      </c>
      <c r="S17" s="326">
        <v>7.49</v>
      </c>
      <c r="T17" s="326">
        <v>8.6300000000000008</v>
      </c>
      <c r="U17" s="327">
        <v>9.0399999999999991</v>
      </c>
    </row>
    <row r="19" spans="1:21" x14ac:dyDescent="0.2">
      <c r="A19" s="50"/>
      <c r="B19" s="51"/>
      <c r="C19" s="51"/>
      <c r="D19" s="51"/>
      <c r="E19" s="51"/>
      <c r="F19" s="51"/>
      <c r="G19" s="51"/>
      <c r="H19" s="51"/>
      <c r="I19" s="51"/>
      <c r="J19" s="51"/>
      <c r="K19" s="51"/>
      <c r="L19" s="51"/>
      <c r="M19" s="51"/>
      <c r="N19" s="51"/>
      <c r="O19" s="51"/>
      <c r="P19" s="51"/>
      <c r="Q19" s="51"/>
      <c r="R19" s="51"/>
    </row>
    <row r="20" spans="1:21" x14ac:dyDescent="0.2">
      <c r="A20" s="50"/>
      <c r="B20" s="51"/>
      <c r="C20" s="51"/>
      <c r="D20" s="51"/>
      <c r="E20" s="51"/>
      <c r="F20" s="51"/>
      <c r="G20" s="51"/>
      <c r="H20" s="51"/>
      <c r="I20" s="51"/>
      <c r="J20" s="51"/>
      <c r="K20" s="51"/>
      <c r="L20" s="51"/>
      <c r="M20" s="51"/>
      <c r="N20" s="51"/>
      <c r="O20" s="51"/>
      <c r="P20" s="51"/>
      <c r="Q20" s="51"/>
    </row>
    <row r="21" spans="1:21" ht="18.75" x14ac:dyDescent="0.2">
      <c r="A21" s="448" t="s">
        <v>236</v>
      </c>
      <c r="B21" s="373" t="s">
        <v>3</v>
      </c>
      <c r="C21" s="374" t="s">
        <v>5</v>
      </c>
      <c r="D21" s="374" t="s">
        <v>243</v>
      </c>
      <c r="E21" s="374" t="s">
        <v>244</v>
      </c>
      <c r="F21" s="374" t="s">
        <v>245</v>
      </c>
      <c r="G21" s="374" t="s">
        <v>246</v>
      </c>
      <c r="H21" s="374" t="s">
        <v>247</v>
      </c>
      <c r="I21" s="375" t="s">
        <v>248</v>
      </c>
    </row>
    <row r="22" spans="1:21" ht="27" x14ac:dyDescent="0.2">
      <c r="A22" s="479"/>
      <c r="B22" s="153" t="str">
        <f>IF(U6&lt;T6,"J",IF(U6&gt;T6,"L","K"))</f>
        <v>J</v>
      </c>
      <c r="C22" s="154" t="str">
        <f>IF(U8&lt;T8,"J",IF(U8&gt;T8,"L","K"))</f>
        <v>L</v>
      </c>
      <c r="D22" s="328" t="str">
        <f>IF(U12&lt;T12,"J",IF(U12&gt;T12,"L","K"))</f>
        <v>J</v>
      </c>
      <c r="E22" s="328" t="str">
        <f>IF(U11&lt;T11,"J",IF(U11&gt;T11,"L","K"))</f>
        <v>L</v>
      </c>
      <c r="F22" s="328" t="str">
        <f>IF(U14&lt;T14,"J",IF(U14&gt;T14,"L","K"))</f>
        <v>L</v>
      </c>
      <c r="G22" s="328" t="str">
        <f>IF(U15&lt;T15,"J",IF(U15&gt;T15,"L","K"))</f>
        <v>L</v>
      </c>
      <c r="H22" s="328" t="str">
        <f>IF(U16&lt;T16,"J",IF(U16&gt;T16,"L","K"))</f>
        <v>L</v>
      </c>
      <c r="I22" s="329" t="str">
        <f>IF(U17&lt;T17,"J",IF(U17&gt;T17,"L","K"))</f>
        <v>L</v>
      </c>
    </row>
    <row r="24" spans="1:21" x14ac:dyDescent="0.2">
      <c r="A24" s="4" t="s">
        <v>192</v>
      </c>
      <c r="B24" s="1"/>
      <c r="C24" s="1"/>
      <c r="D24" s="1"/>
      <c r="E24" s="1"/>
      <c r="F24" s="1"/>
      <c r="G24" s="1"/>
    </row>
    <row r="39" spans="1:7" ht="12.75" customHeight="1" x14ac:dyDescent="0.2"/>
    <row r="40" spans="1:7" ht="12.75" customHeight="1" thickBot="1" x14ac:dyDescent="0.25"/>
    <row r="41" spans="1:7" ht="12.75" customHeight="1" x14ac:dyDescent="0.2">
      <c r="A41" s="510" t="s">
        <v>364</v>
      </c>
      <c r="B41" s="511"/>
      <c r="C41" s="511"/>
      <c r="D41" s="511"/>
      <c r="E41" s="511"/>
      <c r="F41" s="511"/>
      <c r="G41" s="512"/>
    </row>
    <row r="42" spans="1:7" ht="12.75" customHeight="1" x14ac:dyDescent="0.2">
      <c r="A42" s="513"/>
      <c r="B42" s="514"/>
      <c r="C42" s="514"/>
      <c r="D42" s="514"/>
      <c r="E42" s="514"/>
      <c r="F42" s="514"/>
      <c r="G42" s="515"/>
    </row>
    <row r="43" spans="1:7" ht="12.75" customHeight="1" x14ac:dyDescent="0.2">
      <c r="A43" s="513"/>
      <c r="B43" s="514"/>
      <c r="C43" s="514"/>
      <c r="D43" s="514"/>
      <c r="E43" s="514"/>
      <c r="F43" s="514"/>
      <c r="G43" s="515"/>
    </row>
    <row r="44" spans="1:7" ht="12.75" customHeight="1" x14ac:dyDescent="0.2">
      <c r="A44" s="513"/>
      <c r="B44" s="514"/>
      <c r="C44" s="514"/>
      <c r="D44" s="514"/>
      <c r="E44" s="514"/>
      <c r="F44" s="514"/>
      <c r="G44" s="515"/>
    </row>
    <row r="45" spans="1:7" ht="12.75" customHeight="1" x14ac:dyDescent="0.2">
      <c r="A45" s="513"/>
      <c r="B45" s="514"/>
      <c r="C45" s="514"/>
      <c r="D45" s="514"/>
      <c r="E45" s="514"/>
      <c r="F45" s="514"/>
      <c r="G45" s="515"/>
    </row>
    <row r="46" spans="1:7" ht="12.75" customHeight="1" thickBot="1" x14ac:dyDescent="0.25">
      <c r="A46" s="516"/>
      <c r="B46" s="517"/>
      <c r="C46" s="517"/>
      <c r="D46" s="517"/>
      <c r="E46" s="517"/>
      <c r="F46" s="517"/>
      <c r="G46" s="518"/>
    </row>
    <row r="47" spans="1:7" ht="12.75" customHeight="1" thickBot="1" x14ac:dyDescent="0.25"/>
    <row r="48" spans="1:7" ht="12.75" customHeight="1" x14ac:dyDescent="0.2">
      <c r="A48" s="501" t="s">
        <v>361</v>
      </c>
      <c r="B48" s="502"/>
      <c r="C48" s="502"/>
      <c r="D48" s="502"/>
      <c r="E48" s="502"/>
      <c r="F48" s="502"/>
      <c r="G48" s="503"/>
    </row>
    <row r="49" spans="1:7" ht="17.25" customHeight="1" x14ac:dyDescent="0.2">
      <c r="A49" s="504"/>
      <c r="B49" s="505"/>
      <c r="C49" s="505"/>
      <c r="D49" s="505"/>
      <c r="E49" s="505"/>
      <c r="F49" s="505"/>
      <c r="G49" s="506"/>
    </row>
    <row r="50" spans="1:7" x14ac:dyDescent="0.2">
      <c r="A50" s="504"/>
      <c r="B50" s="505"/>
      <c r="C50" s="505"/>
      <c r="D50" s="505"/>
      <c r="E50" s="505"/>
      <c r="F50" s="505"/>
      <c r="G50" s="506"/>
    </row>
    <row r="51" spans="1:7" ht="15" customHeight="1" thickBot="1" x14ac:dyDescent="0.25">
      <c r="A51" s="504"/>
      <c r="B51" s="505"/>
      <c r="C51" s="505"/>
      <c r="D51" s="505"/>
      <c r="E51" s="505"/>
      <c r="F51" s="505"/>
      <c r="G51" s="506"/>
    </row>
    <row r="52" spans="1:7" ht="12.75" hidden="1" customHeight="1" x14ac:dyDescent="0.2">
      <c r="A52" s="504"/>
      <c r="B52" s="505"/>
      <c r="C52" s="505"/>
      <c r="D52" s="505"/>
      <c r="E52" s="505"/>
      <c r="F52" s="505"/>
      <c r="G52" s="506"/>
    </row>
    <row r="53" spans="1:7" ht="11.25" hidden="1" customHeight="1" thickBot="1" x14ac:dyDescent="0.25">
      <c r="A53" s="507"/>
      <c r="B53" s="508"/>
      <c r="C53" s="508"/>
      <c r="D53" s="508"/>
      <c r="E53" s="508"/>
      <c r="F53" s="508"/>
      <c r="G53" s="509"/>
    </row>
    <row r="54" spans="1:7" x14ac:dyDescent="0.2">
      <c r="A54" s="404"/>
      <c r="B54" s="404"/>
      <c r="C54" s="404"/>
      <c r="D54" s="404"/>
      <c r="E54" s="404"/>
      <c r="F54" s="404"/>
      <c r="G54" s="404"/>
    </row>
    <row r="56" spans="1:7" ht="14.25" x14ac:dyDescent="0.2">
      <c r="A56" s="9" t="s">
        <v>10</v>
      </c>
      <c r="B56" s="1"/>
      <c r="C56" s="10">
        <v>2016</v>
      </c>
      <c r="D56" s="1"/>
      <c r="E56" s="1"/>
      <c r="F56" s="1"/>
      <c r="G56" s="1"/>
    </row>
    <row r="57" spans="1:7" ht="14.25" x14ac:dyDescent="0.2">
      <c r="A57" s="9" t="s">
        <v>11</v>
      </c>
      <c r="B57" s="1"/>
      <c r="C57" s="10">
        <v>2017</v>
      </c>
      <c r="D57" s="1"/>
      <c r="E57" s="1"/>
      <c r="F57" s="1"/>
      <c r="G57" s="1"/>
    </row>
    <row r="58" spans="1:7" ht="14.25" x14ac:dyDescent="0.2">
      <c r="A58" s="9" t="s">
        <v>12</v>
      </c>
      <c r="B58" s="9"/>
      <c r="C58" s="9" t="s">
        <v>13</v>
      </c>
      <c r="D58" s="1"/>
      <c r="E58" s="1"/>
      <c r="F58" s="1"/>
      <c r="G58" s="1"/>
    </row>
    <row r="60" spans="1:7" ht="14.25" x14ac:dyDescent="0.2">
      <c r="A60" s="9" t="s">
        <v>14</v>
      </c>
      <c r="B60" s="1"/>
      <c r="C60" s="1"/>
      <c r="D60" s="1"/>
      <c r="E60" s="1"/>
      <c r="F60" s="1"/>
      <c r="G60" s="1"/>
    </row>
    <row r="61" spans="1:7" ht="14.25" x14ac:dyDescent="0.2">
      <c r="A61" s="11">
        <v>42914</v>
      </c>
      <c r="B61" s="1"/>
      <c r="C61" s="1"/>
      <c r="D61" s="1"/>
      <c r="E61" s="1"/>
      <c r="F61" s="1"/>
      <c r="G61" s="1"/>
    </row>
  </sheetData>
  <mergeCells count="3">
    <mergeCell ref="A21:A22"/>
    <mergeCell ref="A48:G53"/>
    <mergeCell ref="A41:G46"/>
  </mergeCells>
  <phoneticPr fontId="5" type="noConversion"/>
  <hyperlinks>
    <hyperlink ref="G1" location="'20D'!A1" display="Data &gt;&gt;"/>
    <hyperlink ref="F1" location="Contents!A1" display="&lt;&lt; Contents"/>
    <hyperlink ref="A2" r:id="rId2" display="Source: DCLG. Note: Regional data is not available post-2011"/>
  </hyperlinks>
  <pageMargins left="0.75" right="0.75" top="1" bottom="1" header="0.5" footer="0.5"/>
  <pageSetup paperSize="9" orientation="portrait" verticalDpi="0" r:id="rId3"/>
  <headerFooter alignWithMargins="0"/>
  <drawing r:id="rId4"/>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showGridLines="0" topLeftCell="A10" workbookViewId="0">
      <selection activeCell="B11" sqref="B11"/>
    </sheetView>
  </sheetViews>
  <sheetFormatPr defaultRowHeight="12.75" x14ac:dyDescent="0.2"/>
  <cols>
    <col min="1" max="1" width="15" customWidth="1"/>
    <col min="2" max="2" width="11.28515625" customWidth="1"/>
    <col min="3" max="3" width="9.7109375" customWidth="1"/>
    <col min="4" max="7" width="11.7109375" customWidth="1"/>
    <col min="8" max="8" width="10.5703125" bestFit="1" customWidth="1"/>
  </cols>
  <sheetData>
    <row r="1" spans="1:11" ht="15.75" customHeight="1" x14ac:dyDescent="0.25">
      <c r="A1" s="14" t="s">
        <v>216</v>
      </c>
      <c r="B1" s="1"/>
      <c r="C1" s="1"/>
      <c r="D1" s="1"/>
      <c r="E1" s="1"/>
      <c r="F1" s="69" t="s">
        <v>152</v>
      </c>
      <c r="G1" s="69" t="s">
        <v>98</v>
      </c>
      <c r="H1" s="352"/>
      <c r="I1" s="352"/>
      <c r="J1" s="352"/>
      <c r="K1" s="352"/>
    </row>
    <row r="2" spans="1:11" x14ac:dyDescent="0.2">
      <c r="A2" s="60" t="s">
        <v>106</v>
      </c>
    </row>
    <row r="4" spans="1:11" x14ac:dyDescent="0.2">
      <c r="A4" s="348" t="s">
        <v>33</v>
      </c>
      <c r="B4" s="405" t="s">
        <v>215</v>
      </c>
    </row>
    <row r="6" spans="1:11" x14ac:dyDescent="0.2">
      <c r="A6" s="330" t="s">
        <v>217</v>
      </c>
      <c r="B6" s="330" t="s">
        <v>2</v>
      </c>
      <c r="C6" s="31"/>
      <c r="D6" s="35"/>
      <c r="E6" s="35"/>
      <c r="F6" s="35"/>
      <c r="G6" s="35"/>
      <c r="H6" s="35"/>
      <c r="I6" s="35"/>
      <c r="J6" s="35"/>
      <c r="K6" s="35"/>
    </row>
    <row r="7" spans="1:11" x14ac:dyDescent="0.2">
      <c r="A7" s="330" t="s">
        <v>0</v>
      </c>
      <c r="B7" s="32">
        <v>2007</v>
      </c>
      <c r="C7" s="33">
        <v>2008</v>
      </c>
      <c r="D7" s="33">
        <v>2009</v>
      </c>
      <c r="E7" s="33">
        <v>2010</v>
      </c>
      <c r="F7" s="33">
        <v>2011</v>
      </c>
      <c r="G7" s="33">
        <v>2012</v>
      </c>
      <c r="H7" s="33">
        <v>2013</v>
      </c>
      <c r="I7" s="33">
        <v>2014</v>
      </c>
      <c r="J7" s="33">
        <v>2015</v>
      </c>
      <c r="K7" s="34">
        <v>2016</v>
      </c>
    </row>
    <row r="8" spans="1:11" x14ac:dyDescent="0.2">
      <c r="A8" s="349" t="s">
        <v>6</v>
      </c>
      <c r="B8" s="346">
        <v>845.33333333333337</v>
      </c>
      <c r="C8" s="350">
        <v>900.58333333333337</v>
      </c>
      <c r="D8" s="350">
        <v>1292.5</v>
      </c>
      <c r="E8" s="350">
        <v>1315.0833333333333</v>
      </c>
      <c r="F8" s="350">
        <v>1313.9166666666667</v>
      </c>
      <c r="G8" s="350">
        <v>1303.0833333333333</v>
      </c>
      <c r="H8" s="350">
        <v>1270.8333333333333</v>
      </c>
      <c r="I8" s="350">
        <v>1116.3333333333333</v>
      </c>
      <c r="J8" s="350">
        <v>979.5</v>
      </c>
      <c r="K8" s="347">
        <v>962.41666666666663</v>
      </c>
    </row>
    <row r="10" spans="1:11" x14ac:dyDescent="0.2">
      <c r="A10" s="448" t="s">
        <v>236</v>
      </c>
      <c r="B10" s="208" t="s">
        <v>6</v>
      </c>
    </row>
    <row r="11" spans="1:11" ht="27" x14ac:dyDescent="0.2">
      <c r="A11" s="449"/>
      <c r="B11" s="164" t="str">
        <f>IF(K8&gt;J8,"J",IF(K8&lt;J8,"L","K"))</f>
        <v>L</v>
      </c>
    </row>
    <row r="13" spans="1:11" x14ac:dyDescent="0.2">
      <c r="A13" s="4" t="str">
        <f>"Chart 21: Commercial units "&amp;B4</f>
        <v>Chart 21: Commercial units Availability</v>
      </c>
      <c r="B13" s="1"/>
      <c r="C13" s="1"/>
      <c r="D13" s="1"/>
      <c r="E13" s="1"/>
      <c r="F13" s="1"/>
      <c r="G13" s="1"/>
    </row>
    <row r="14" spans="1:11" x14ac:dyDescent="0.2">
      <c r="A14" s="7"/>
      <c r="B14" s="7"/>
      <c r="C14" s="7"/>
      <c r="D14" s="7"/>
      <c r="E14" s="7"/>
      <c r="F14" s="7"/>
      <c r="G14" s="7"/>
    </row>
    <row r="15" spans="1:11" x14ac:dyDescent="0.2">
      <c r="A15" s="7"/>
      <c r="B15" s="7"/>
      <c r="C15" s="7"/>
    </row>
    <row r="16" spans="1:11" x14ac:dyDescent="0.2">
      <c r="A16" s="7"/>
      <c r="B16" s="7"/>
      <c r="C16" s="7"/>
    </row>
    <row r="17" spans="1:3" x14ac:dyDescent="0.2">
      <c r="A17" s="7"/>
      <c r="B17" s="356"/>
      <c r="C17" s="356"/>
    </row>
    <row r="35" spans="1:7" ht="13.5" thickBot="1" x14ac:dyDescent="0.25"/>
    <row r="36" spans="1:7" x14ac:dyDescent="0.2">
      <c r="A36" s="406" t="s">
        <v>358</v>
      </c>
      <c r="B36" s="407"/>
      <c r="C36" s="407"/>
      <c r="D36" s="407"/>
      <c r="E36" s="407"/>
      <c r="F36" s="407"/>
      <c r="G36" s="408"/>
    </row>
    <row r="37" spans="1:7" x14ac:dyDescent="0.2">
      <c r="A37" s="409"/>
      <c r="B37" s="410"/>
      <c r="C37" s="410"/>
      <c r="D37" s="410"/>
      <c r="E37" s="410"/>
      <c r="F37" s="410"/>
      <c r="G37" s="411"/>
    </row>
    <row r="38" spans="1:7" ht="13.5" thickBot="1" x14ac:dyDescent="0.25">
      <c r="A38" s="412"/>
      <c r="B38" s="413"/>
      <c r="C38" s="413"/>
      <c r="D38" s="413"/>
      <c r="E38" s="413"/>
      <c r="F38" s="413"/>
      <c r="G38" s="414"/>
    </row>
    <row r="41" spans="1:7" ht="14.25" x14ac:dyDescent="0.2">
      <c r="A41" s="9" t="s">
        <v>10</v>
      </c>
      <c r="B41" s="1"/>
      <c r="C41" s="10">
        <v>2016</v>
      </c>
      <c r="D41" s="1"/>
      <c r="E41" s="1"/>
      <c r="F41" s="1"/>
      <c r="G41" s="1"/>
    </row>
    <row r="42" spans="1:7" ht="14.25" x14ac:dyDescent="0.2">
      <c r="A42" s="9" t="s">
        <v>11</v>
      </c>
      <c r="B42" s="1"/>
      <c r="C42" s="10">
        <v>2017</v>
      </c>
      <c r="D42" s="1"/>
      <c r="E42" s="1"/>
      <c r="F42" s="1"/>
      <c r="G42" s="1"/>
    </row>
    <row r="43" spans="1:7" ht="14.25" x14ac:dyDescent="0.2">
      <c r="A43" s="9" t="s">
        <v>12</v>
      </c>
      <c r="B43" s="9"/>
      <c r="C43" s="9" t="s">
        <v>13</v>
      </c>
      <c r="D43" s="1"/>
      <c r="E43" s="1"/>
      <c r="F43" s="1"/>
      <c r="G43" s="1"/>
    </row>
    <row r="45" spans="1:7" ht="14.25" x14ac:dyDescent="0.2">
      <c r="A45" s="9" t="s">
        <v>14</v>
      </c>
      <c r="B45" s="1"/>
      <c r="C45" s="1"/>
      <c r="D45" s="1"/>
      <c r="E45" s="1"/>
      <c r="F45" s="1"/>
      <c r="G45" s="1"/>
    </row>
    <row r="46" spans="1:7" ht="14.25" x14ac:dyDescent="0.2">
      <c r="A46" s="11">
        <v>42915</v>
      </c>
      <c r="B46" s="1"/>
      <c r="C46" s="1"/>
      <c r="D46" s="1"/>
      <c r="E46" s="1"/>
      <c r="F46" s="1"/>
      <c r="G46" s="1"/>
    </row>
  </sheetData>
  <mergeCells count="2">
    <mergeCell ref="A36:G38"/>
    <mergeCell ref="A10:A11"/>
  </mergeCells>
  <phoneticPr fontId="5" type="noConversion"/>
  <hyperlinks>
    <hyperlink ref="G1" location="'21D'!A1" display="Data &gt;&gt;"/>
    <hyperlink ref="F1" location="Contents!A1" display="&lt;&lt; Contents"/>
  </hyperlinks>
  <pageMargins left="0.75" right="0.75" top="1" bottom="1" header="0.5" footer="0.5"/>
  <pageSetup paperSize="9" orientation="portrait" verticalDpi="0" r:id="rId2"/>
  <headerFooter alignWithMargins="0"/>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K47"/>
  <sheetViews>
    <sheetView showGridLines="0" workbookViewId="0">
      <selection activeCell="O23" sqref="O23"/>
    </sheetView>
  </sheetViews>
  <sheetFormatPr defaultRowHeight="12.75" x14ac:dyDescent="0.2"/>
  <cols>
    <col min="1" max="1" width="12.140625" customWidth="1"/>
    <col min="2" max="2" width="11.5703125" customWidth="1"/>
    <col min="3" max="8" width="10.7109375" customWidth="1"/>
  </cols>
  <sheetData>
    <row r="1" spans="1:11" ht="15.75" customHeight="1" x14ac:dyDescent="0.25">
      <c r="A1" s="14" t="s">
        <v>29</v>
      </c>
      <c r="B1" s="1"/>
      <c r="C1" s="1"/>
      <c r="D1" s="1"/>
      <c r="E1" s="1"/>
      <c r="F1" s="69" t="s">
        <v>152</v>
      </c>
      <c r="G1" s="1"/>
      <c r="H1" s="76" t="s">
        <v>98</v>
      </c>
      <c r="I1" s="352"/>
      <c r="J1" s="352"/>
      <c r="K1" s="352"/>
    </row>
    <row r="2" spans="1:11" x14ac:dyDescent="0.2">
      <c r="A2" s="109" t="s">
        <v>267</v>
      </c>
    </row>
    <row r="4" spans="1:11" ht="51" x14ac:dyDescent="0.2">
      <c r="A4" s="52" t="s">
        <v>59</v>
      </c>
      <c r="B4" s="331" t="s">
        <v>2</v>
      </c>
      <c r="C4" s="31"/>
      <c r="D4" s="35"/>
      <c r="E4" s="35"/>
      <c r="F4" s="35"/>
      <c r="G4" s="35"/>
      <c r="H4" s="35"/>
      <c r="I4" s="35"/>
      <c r="J4" s="35"/>
      <c r="K4" s="35"/>
    </row>
    <row r="5" spans="1:11" x14ac:dyDescent="0.2">
      <c r="A5" s="209" t="s">
        <v>0</v>
      </c>
      <c r="B5" s="286">
        <v>2005</v>
      </c>
      <c r="C5" s="287">
        <v>2006</v>
      </c>
      <c r="D5" s="287">
        <v>2007</v>
      </c>
      <c r="E5" s="287">
        <v>2008</v>
      </c>
      <c r="F5" s="287">
        <v>2009</v>
      </c>
      <c r="G5" s="287">
        <v>2010</v>
      </c>
      <c r="H5" s="287">
        <v>2011</v>
      </c>
      <c r="I5" s="287">
        <v>2012</v>
      </c>
      <c r="J5" s="287">
        <v>2013</v>
      </c>
      <c r="K5" s="288">
        <v>2014</v>
      </c>
    </row>
    <row r="6" spans="1:11" x14ac:dyDescent="0.2">
      <c r="A6" s="200" t="s">
        <v>3</v>
      </c>
      <c r="B6" s="333">
        <v>1.9226359107612698</v>
      </c>
      <c r="C6" s="334">
        <v>1.9701024074999169</v>
      </c>
      <c r="D6" s="334">
        <v>1.8521921581360659</v>
      </c>
      <c r="E6" s="334">
        <v>1.8454854379342354</v>
      </c>
      <c r="F6" s="334">
        <v>1.7</v>
      </c>
      <c r="G6" s="334">
        <v>1.6108861667842089</v>
      </c>
      <c r="H6" s="334">
        <v>1.4062612348650934</v>
      </c>
      <c r="I6" s="334">
        <v>1.5327390088458155</v>
      </c>
      <c r="J6" s="334">
        <v>1.4156189890386826</v>
      </c>
      <c r="K6" s="335">
        <v>1.2</v>
      </c>
    </row>
    <row r="7" spans="1:11" x14ac:dyDescent="0.2">
      <c r="A7" s="201" t="s">
        <v>4</v>
      </c>
      <c r="B7" s="336">
        <v>2.4481540787807163</v>
      </c>
      <c r="C7" s="19">
        <v>2.3936872596510201</v>
      </c>
      <c r="D7" s="19">
        <v>2.2901084107356842</v>
      </c>
      <c r="E7" s="19">
        <v>2.2723396759610996</v>
      </c>
      <c r="F7" s="19">
        <v>2.0741647364731342</v>
      </c>
      <c r="G7" s="19">
        <v>2.1413617585927418</v>
      </c>
      <c r="H7" s="19">
        <v>1.9359226471232169</v>
      </c>
      <c r="I7" s="19">
        <v>2.1</v>
      </c>
      <c r="J7" s="19">
        <v>2</v>
      </c>
      <c r="K7" s="337">
        <v>1.9</v>
      </c>
    </row>
    <row r="8" spans="1:11" x14ac:dyDescent="0.2">
      <c r="A8" s="201" t="s">
        <v>5</v>
      </c>
      <c r="B8" s="336">
        <v>2.7318229178271385</v>
      </c>
      <c r="C8" s="19">
        <v>2.7379033770868055</v>
      </c>
      <c r="D8" s="19">
        <v>2.7078841056060643</v>
      </c>
      <c r="E8" s="19">
        <v>2.636963940904502</v>
      </c>
      <c r="F8" s="19">
        <v>2.275780738636985</v>
      </c>
      <c r="G8" s="19">
        <v>2.3544845075245195</v>
      </c>
      <c r="H8" s="19">
        <v>2.0941244253192632</v>
      </c>
      <c r="I8" s="19">
        <v>2.2999999999999998</v>
      </c>
      <c r="J8" s="19">
        <v>2.2000000000000002</v>
      </c>
      <c r="K8" s="337">
        <v>1.6</v>
      </c>
    </row>
    <row r="9" spans="1:11" x14ac:dyDescent="0.2">
      <c r="A9" s="201" t="s">
        <v>17</v>
      </c>
      <c r="B9" s="336">
        <v>2.9958870939138609</v>
      </c>
      <c r="C9" s="19">
        <v>2.9658121344865536</v>
      </c>
      <c r="D9" s="19">
        <v>2.9</v>
      </c>
      <c r="E9" s="19">
        <v>2.7174588216630546</v>
      </c>
      <c r="F9" s="19">
        <v>2.3705923741838353</v>
      </c>
      <c r="G9" s="19">
        <v>2.447561676431623</v>
      </c>
      <c r="H9" s="19">
        <v>2.1637919619544568</v>
      </c>
      <c r="I9" s="19">
        <v>2.2304571035483862</v>
      </c>
      <c r="J9" s="19">
        <v>2.120876358708101</v>
      </c>
      <c r="K9" s="337">
        <v>1.8</v>
      </c>
    </row>
    <row r="10" spans="1:11" x14ac:dyDescent="0.2">
      <c r="A10" s="201" t="s">
        <v>18</v>
      </c>
      <c r="B10" s="336">
        <v>3.1297438573462011</v>
      </c>
      <c r="C10" s="19">
        <v>3.0933507947999455</v>
      </c>
      <c r="D10" s="19">
        <v>2.9761916145510208</v>
      </c>
      <c r="E10" s="19">
        <v>2.7953270102223624</v>
      </c>
      <c r="F10" s="19">
        <v>2.3723440272743161</v>
      </c>
      <c r="G10" s="19">
        <v>2.4634252907551204</v>
      </c>
      <c r="H10" s="19">
        <v>2.2114344600517848</v>
      </c>
      <c r="I10" s="19">
        <v>2.3241835217859421</v>
      </c>
      <c r="J10" s="19">
        <v>2.2160405986591942</v>
      </c>
      <c r="K10" s="337">
        <v>2</v>
      </c>
    </row>
    <row r="11" spans="1:11" x14ac:dyDescent="0.2">
      <c r="A11" s="202" t="s">
        <v>7</v>
      </c>
      <c r="B11" s="338">
        <v>3.7776276262656623</v>
      </c>
      <c r="C11" s="339">
        <v>3.7456776387955708</v>
      </c>
      <c r="D11" s="339">
        <v>3.6102636289181338</v>
      </c>
      <c r="E11" s="339">
        <v>3.4743511022869988</v>
      </c>
      <c r="F11" s="339">
        <v>2.9768213640364976</v>
      </c>
      <c r="G11" s="339">
        <v>3</v>
      </c>
      <c r="H11" s="339">
        <v>2.7</v>
      </c>
      <c r="I11" s="339">
        <v>2.9330542690958765</v>
      </c>
      <c r="J11" s="339">
        <v>2.8066023189662306</v>
      </c>
      <c r="K11" s="340">
        <v>2.5</v>
      </c>
    </row>
    <row r="12" spans="1:11" x14ac:dyDescent="0.2">
      <c r="A12" s="99"/>
      <c r="B12" s="54"/>
      <c r="C12" s="54"/>
      <c r="D12" s="54"/>
      <c r="E12" s="54"/>
      <c r="F12" s="54"/>
      <c r="G12" s="54"/>
      <c r="H12" s="54"/>
    </row>
    <row r="13" spans="1:11" x14ac:dyDescent="0.2">
      <c r="A13" s="448" t="s">
        <v>234</v>
      </c>
      <c r="B13" s="149" t="s">
        <v>3</v>
      </c>
      <c r="C13" s="150" t="s">
        <v>4</v>
      </c>
      <c r="D13" s="150" t="s">
        <v>5</v>
      </c>
      <c r="E13" s="150" t="s">
        <v>17</v>
      </c>
      <c r="F13" s="150" t="s">
        <v>18</v>
      </c>
      <c r="G13" s="151" t="s">
        <v>7</v>
      </c>
    </row>
    <row r="14" spans="1:11" ht="27" x14ac:dyDescent="0.2">
      <c r="A14" s="449"/>
      <c r="B14" s="153" t="str">
        <f>IF(K6&lt;J6,"J",IF(K6&gt;J6,"L","K"))</f>
        <v>J</v>
      </c>
      <c r="C14" s="154" t="str">
        <f>IF(K7&lt;J7,"J",IF(K7&gt;J7,"L","K"))</f>
        <v>J</v>
      </c>
      <c r="D14" s="154" t="str">
        <f>IF(K8&lt;J8,"J",IF(K8&gt;J8,"L","K"))</f>
        <v>J</v>
      </c>
      <c r="E14" s="154" t="str">
        <f>IF(K9&lt;J9,"J",IF(K9&gt;J9,"L","K"))</f>
        <v>J</v>
      </c>
      <c r="F14" s="154" t="str">
        <f>IF(K10&lt;J10,"J",IF(K10&gt;J10,"L","K"))</f>
        <v>J</v>
      </c>
      <c r="G14" s="155" t="str">
        <f>IF(K11&lt;J11,"J",IF(K11&gt;J11,"L","K"))</f>
        <v>J</v>
      </c>
    </row>
    <row r="16" spans="1:11" x14ac:dyDescent="0.2">
      <c r="A16" s="4" t="str">
        <f>"Chart 23:  "&amp;A4</f>
        <v>Chart 23:  Emissions per capita - Industry &amp; commerce</v>
      </c>
      <c r="B16" s="1"/>
      <c r="C16" s="1"/>
      <c r="D16" s="1"/>
      <c r="E16" s="1"/>
      <c r="F16" s="1"/>
      <c r="G16" s="1"/>
      <c r="H16" s="1"/>
    </row>
    <row r="39" spans="1:8" ht="13.5" thickBot="1" x14ac:dyDescent="0.25"/>
    <row r="40" spans="1:8" ht="37.5" customHeight="1" thickBot="1" x14ac:dyDescent="0.25">
      <c r="A40" s="519" t="s">
        <v>266</v>
      </c>
      <c r="B40" s="520"/>
      <c r="C40" s="520"/>
      <c r="D40" s="520"/>
      <c r="E40" s="520"/>
      <c r="F40" s="520"/>
      <c r="G40" s="520"/>
      <c r="H40" s="454"/>
    </row>
    <row r="42" spans="1:8" ht="14.25" x14ac:dyDescent="0.2">
      <c r="A42" s="9" t="s">
        <v>10</v>
      </c>
      <c r="B42" s="1"/>
      <c r="C42" s="10">
        <v>2014</v>
      </c>
      <c r="D42" s="1"/>
      <c r="E42" s="1"/>
      <c r="F42" s="1"/>
      <c r="G42" s="1"/>
      <c r="H42" s="1"/>
    </row>
    <row r="43" spans="1:8" ht="14.25" x14ac:dyDescent="0.2">
      <c r="A43" s="9" t="s">
        <v>11</v>
      </c>
      <c r="B43" s="1"/>
      <c r="C43" s="10">
        <v>2015</v>
      </c>
      <c r="D43" s="1"/>
      <c r="E43" s="1"/>
      <c r="F43" s="1"/>
      <c r="G43" s="1"/>
      <c r="H43" s="1"/>
    </row>
    <row r="44" spans="1:8" ht="14.25" x14ac:dyDescent="0.2">
      <c r="A44" s="9" t="s">
        <v>12</v>
      </c>
      <c r="B44" s="9"/>
      <c r="C44" s="9" t="s">
        <v>13</v>
      </c>
      <c r="D44" s="1"/>
      <c r="E44" s="1"/>
      <c r="F44" s="1"/>
      <c r="G44" s="1"/>
      <c r="H44" s="1"/>
    </row>
    <row r="46" spans="1:8" ht="14.25" x14ac:dyDescent="0.2">
      <c r="A46" s="9" t="s">
        <v>14</v>
      </c>
      <c r="B46" s="1"/>
      <c r="C46" s="1"/>
      <c r="D46" s="1"/>
      <c r="E46" s="1"/>
      <c r="F46" s="1"/>
      <c r="G46" s="1"/>
      <c r="H46" s="1"/>
    </row>
    <row r="47" spans="1:8" ht="14.25" x14ac:dyDescent="0.2">
      <c r="A47" s="11">
        <v>42914</v>
      </c>
      <c r="B47" s="1"/>
      <c r="C47" s="1"/>
      <c r="D47" s="1"/>
      <c r="E47" s="1"/>
      <c r="F47" s="1"/>
      <c r="G47" s="1"/>
      <c r="H47" s="1"/>
    </row>
  </sheetData>
  <mergeCells count="2">
    <mergeCell ref="A40:H40"/>
    <mergeCell ref="A13:A14"/>
  </mergeCells>
  <phoneticPr fontId="5" type="noConversion"/>
  <hyperlinks>
    <hyperlink ref="H1" location="'22D'!A1" display="Data &gt;&gt;"/>
    <hyperlink ref="F1" location="Contents!A1" display="&lt;&lt; Contents"/>
    <hyperlink ref="A2" r:id="rId2" display="Source: Local and Regional CO2 Emissions Estimates for 2005-2011 - produced by Ricardo-AEA for DECC"/>
  </hyperlinks>
  <pageMargins left="0.75" right="0.75" top="1" bottom="1" header="0.5" footer="0.5"/>
  <headerFooter alignWithMargins="0"/>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K46"/>
  <sheetViews>
    <sheetView showGridLines="0" workbookViewId="0">
      <selection activeCell="A40" sqref="A40"/>
    </sheetView>
  </sheetViews>
  <sheetFormatPr defaultRowHeight="12.75" x14ac:dyDescent="0.2"/>
  <cols>
    <col min="1" max="2" width="11.7109375" customWidth="1"/>
    <col min="3" max="7" width="10.7109375" customWidth="1"/>
    <col min="8" max="8" width="10.42578125" customWidth="1"/>
  </cols>
  <sheetData>
    <row r="1" spans="1:11" ht="15.75" x14ac:dyDescent="0.25">
      <c r="A1" s="14" t="s">
        <v>30</v>
      </c>
      <c r="B1" s="1"/>
      <c r="C1" s="1"/>
      <c r="D1" s="1"/>
      <c r="E1" s="1"/>
      <c r="F1" s="69" t="s">
        <v>152</v>
      </c>
      <c r="G1" s="1"/>
      <c r="H1" s="76" t="s">
        <v>98</v>
      </c>
    </row>
    <row r="2" spans="1:11" x14ac:dyDescent="0.2">
      <c r="A2" s="109" t="s">
        <v>267</v>
      </c>
    </row>
    <row r="4" spans="1:11" s="56" customFormat="1" ht="51" x14ac:dyDescent="0.2">
      <c r="A4" s="291" t="s">
        <v>60</v>
      </c>
      <c r="B4" s="38" t="s">
        <v>2</v>
      </c>
      <c r="C4" s="50"/>
      <c r="D4" s="165"/>
      <c r="E4" s="165"/>
      <c r="F4" s="165"/>
      <c r="G4" s="165"/>
      <c r="H4" s="165"/>
      <c r="I4" s="165"/>
      <c r="J4" s="165"/>
      <c r="K4" s="165"/>
    </row>
    <row r="5" spans="1:11" x14ac:dyDescent="0.2">
      <c r="A5" s="152" t="s">
        <v>0</v>
      </c>
      <c r="B5" s="286">
        <v>2005</v>
      </c>
      <c r="C5" s="287">
        <v>2006</v>
      </c>
      <c r="D5" s="287">
        <v>2007</v>
      </c>
      <c r="E5" s="287">
        <v>2008</v>
      </c>
      <c r="F5" s="287">
        <v>2009</v>
      </c>
      <c r="G5" s="287">
        <v>2010</v>
      </c>
      <c r="H5" s="287">
        <v>2011</v>
      </c>
      <c r="I5" s="287">
        <v>2012</v>
      </c>
      <c r="J5" s="287">
        <v>2013</v>
      </c>
      <c r="K5" s="288">
        <v>2014</v>
      </c>
    </row>
    <row r="6" spans="1:11" ht="25.5" x14ac:dyDescent="0.2">
      <c r="A6" s="390" t="s">
        <v>3</v>
      </c>
      <c r="B6" s="333">
        <v>2.518768101275481</v>
      </c>
      <c r="C6" s="334">
        <v>2.4671838413200073</v>
      </c>
      <c r="D6" s="334">
        <v>2.3207726678804375</v>
      </c>
      <c r="E6" s="334">
        <v>2.3241107872174669</v>
      </c>
      <c r="F6" s="334">
        <v>2.0520996825813929</v>
      </c>
      <c r="G6" s="334">
        <v>2.1327708248954571</v>
      </c>
      <c r="H6" s="334">
        <v>1.8104681790499446</v>
      </c>
      <c r="I6" s="334">
        <v>1.9434741281136503</v>
      </c>
      <c r="J6" s="334">
        <v>1.8</v>
      </c>
      <c r="K6" s="335">
        <v>1.5</v>
      </c>
    </row>
    <row r="7" spans="1:11" x14ac:dyDescent="0.2">
      <c r="A7" s="303" t="s">
        <v>4</v>
      </c>
      <c r="B7" s="336">
        <v>2.5990871580109629</v>
      </c>
      <c r="C7" s="19">
        <v>2.5967111629930821</v>
      </c>
      <c r="D7" s="19">
        <v>2.5</v>
      </c>
      <c r="E7" s="19">
        <v>2.4720343113728065</v>
      </c>
      <c r="F7" s="19">
        <v>2.2999999999999998</v>
      </c>
      <c r="G7" s="19">
        <v>2.4110901710102821</v>
      </c>
      <c r="H7" s="19">
        <v>2.0690203239779978</v>
      </c>
      <c r="I7" s="19">
        <v>2.2342910888597904</v>
      </c>
      <c r="J7" s="19">
        <v>2.2000000000000002</v>
      </c>
      <c r="K7" s="337">
        <v>1.8</v>
      </c>
    </row>
    <row r="8" spans="1:11" x14ac:dyDescent="0.2">
      <c r="A8" s="303" t="s">
        <v>5</v>
      </c>
      <c r="B8" s="336">
        <v>2.5111725583707725</v>
      </c>
      <c r="C8" s="19">
        <v>2.4774260790881062</v>
      </c>
      <c r="D8" s="19">
        <v>2.3339445354753074</v>
      </c>
      <c r="E8" s="19">
        <v>2.3593479166850155</v>
      </c>
      <c r="F8" s="19">
        <v>2.0935287048345268</v>
      </c>
      <c r="G8" s="19">
        <v>2.2173042959535993</v>
      </c>
      <c r="H8" s="19">
        <v>1.9126569496821668</v>
      </c>
      <c r="I8" s="19">
        <v>2.0726421504236576</v>
      </c>
      <c r="J8" s="19">
        <v>2.0103638717048429</v>
      </c>
      <c r="K8" s="337">
        <v>1.7</v>
      </c>
    </row>
    <row r="9" spans="1:11" x14ac:dyDescent="0.2">
      <c r="A9" s="303" t="s">
        <v>17</v>
      </c>
      <c r="B9" s="336">
        <v>2.5360324520894628</v>
      </c>
      <c r="C9" s="19">
        <v>2.5228052743015321</v>
      </c>
      <c r="D9" s="19">
        <v>2.4277730201924523</v>
      </c>
      <c r="E9" s="19">
        <v>2.4244636542033446</v>
      </c>
      <c r="F9" s="19">
        <v>2.1797301085290948</v>
      </c>
      <c r="G9" s="19">
        <v>2.320700227617627</v>
      </c>
      <c r="H9" s="19">
        <v>2.0087994415917638</v>
      </c>
      <c r="I9" s="19">
        <v>2.1564317659555177</v>
      </c>
      <c r="J9" s="19">
        <v>2.0872567431655766</v>
      </c>
      <c r="K9" s="337">
        <v>1.7</v>
      </c>
    </row>
    <row r="10" spans="1:11" x14ac:dyDescent="0.2">
      <c r="A10" s="303" t="s">
        <v>18</v>
      </c>
      <c r="B10" s="336">
        <v>2.461946562414929</v>
      </c>
      <c r="C10" s="19">
        <v>2.4575826248471051</v>
      </c>
      <c r="D10" s="19">
        <v>2.3474810895250533</v>
      </c>
      <c r="E10" s="19">
        <v>2.3364418840148402</v>
      </c>
      <c r="F10" s="19">
        <v>2.1168085516970514</v>
      </c>
      <c r="G10" s="19">
        <v>2.2999999999999998</v>
      </c>
      <c r="H10" s="19">
        <v>1.943530133598411</v>
      </c>
      <c r="I10" s="19">
        <v>2.0863616433683814</v>
      </c>
      <c r="J10" s="19">
        <v>2.0115351824878838</v>
      </c>
      <c r="K10" s="337">
        <v>1.7</v>
      </c>
    </row>
    <row r="11" spans="1:11" x14ac:dyDescent="0.2">
      <c r="A11" s="304" t="s">
        <v>7</v>
      </c>
      <c r="B11" s="338">
        <v>2.5063524252714346</v>
      </c>
      <c r="C11" s="339">
        <v>2.4851278893129862</v>
      </c>
      <c r="D11" s="339">
        <v>2.38800665370881</v>
      </c>
      <c r="E11" s="339">
        <v>2.3752180562462919</v>
      </c>
      <c r="F11" s="339">
        <v>2.1316105775725953</v>
      </c>
      <c r="G11" s="339">
        <v>2.2690569316983709</v>
      </c>
      <c r="H11" s="339">
        <v>1.9630456009698265</v>
      </c>
      <c r="I11" s="339">
        <v>2.0987383080486248</v>
      </c>
      <c r="J11" s="339">
        <v>2.0352398972379362</v>
      </c>
      <c r="K11" s="340">
        <v>1.7</v>
      </c>
    </row>
    <row r="12" spans="1:11" x14ac:dyDescent="0.2">
      <c r="A12" s="50"/>
      <c r="B12" s="54"/>
      <c r="C12" s="54"/>
      <c r="D12" s="54"/>
      <c r="E12" s="54"/>
      <c r="F12" s="54"/>
      <c r="G12" s="54"/>
      <c r="H12" s="54"/>
    </row>
    <row r="13" spans="1:11" x14ac:dyDescent="0.2">
      <c r="A13" s="521" t="s">
        <v>234</v>
      </c>
      <c r="B13" s="149" t="s">
        <v>3</v>
      </c>
      <c r="C13" s="150" t="s">
        <v>4</v>
      </c>
      <c r="D13" s="150" t="s">
        <v>5</v>
      </c>
      <c r="E13" s="150" t="s">
        <v>17</v>
      </c>
      <c r="F13" s="150" t="s">
        <v>18</v>
      </c>
      <c r="G13" s="151" t="s">
        <v>7</v>
      </c>
    </row>
    <row r="14" spans="1:11" ht="36" customHeight="1" x14ac:dyDescent="0.2">
      <c r="A14" s="522"/>
      <c r="B14" s="153" t="str">
        <f>IF(K6&lt;J6,"J",IF(K6&gt;J6,"L","K"))</f>
        <v>J</v>
      </c>
      <c r="C14" s="154" t="str">
        <f>IF(K7&lt;J7,"J",IF(K7&gt;J7,"L","K"))</f>
        <v>J</v>
      </c>
      <c r="D14" s="154" t="str">
        <f>IF(K8&lt;J8,"J",IF(K8&gt;J8,"L","K"))</f>
        <v>J</v>
      </c>
      <c r="E14" s="154" t="str">
        <f>IF(K9&lt;J9,"J",IF(K9&gt;J9,"L","K"))</f>
        <v>J</v>
      </c>
      <c r="F14" s="154" t="str">
        <f>IF(K10&lt;J10,"J",IF(K10&gt;J10,"L","K"))</f>
        <v>J</v>
      </c>
      <c r="G14" s="155" t="str">
        <f>IF(K11&lt;J11,"J",IF(K11&gt;J11,"L","K"))</f>
        <v>J</v>
      </c>
    </row>
    <row r="16" spans="1:11" x14ac:dyDescent="0.2">
      <c r="A16" s="4" t="str">
        <f>"Chart 24:  "&amp;A4</f>
        <v>Chart 24:  Emissions per capita - Domestic buildings</v>
      </c>
      <c r="B16" s="4"/>
      <c r="C16" s="4"/>
      <c r="D16" s="4"/>
      <c r="E16" s="4"/>
      <c r="F16" s="4"/>
      <c r="G16" s="4"/>
      <c r="H16" s="1"/>
    </row>
    <row r="38" spans="1:8" ht="13.5" thickBot="1" x14ac:dyDescent="0.25"/>
    <row r="39" spans="1:8" ht="37.5" customHeight="1" thickBot="1" x14ac:dyDescent="0.25">
      <c r="A39" s="519" t="s">
        <v>270</v>
      </c>
      <c r="B39" s="520"/>
      <c r="C39" s="520"/>
      <c r="D39" s="520"/>
      <c r="E39" s="520"/>
      <c r="F39" s="520"/>
      <c r="G39" s="520"/>
      <c r="H39" s="454"/>
    </row>
    <row r="41" spans="1:8" ht="14.25" x14ac:dyDescent="0.2">
      <c r="A41" s="9" t="s">
        <v>10</v>
      </c>
      <c r="B41" s="1"/>
      <c r="C41" s="10">
        <v>2014</v>
      </c>
      <c r="D41" s="1"/>
      <c r="E41" s="1"/>
      <c r="F41" s="1"/>
      <c r="G41" s="1"/>
      <c r="H41" s="1"/>
    </row>
    <row r="42" spans="1:8" ht="14.25" x14ac:dyDescent="0.2">
      <c r="A42" s="9" t="s">
        <v>11</v>
      </c>
      <c r="B42" s="1"/>
      <c r="C42" s="10">
        <v>2015</v>
      </c>
      <c r="D42" s="1"/>
      <c r="E42" s="1"/>
      <c r="F42" s="1"/>
      <c r="G42" s="1"/>
      <c r="H42" s="1"/>
    </row>
    <row r="43" spans="1:8" ht="14.25" x14ac:dyDescent="0.2">
      <c r="A43" s="9" t="s">
        <v>12</v>
      </c>
      <c r="B43" s="9"/>
      <c r="C43" s="9" t="s">
        <v>13</v>
      </c>
      <c r="D43" s="1"/>
      <c r="E43" s="1"/>
      <c r="F43" s="1"/>
      <c r="G43" s="1"/>
      <c r="H43" s="1"/>
    </row>
    <row r="45" spans="1:8" ht="14.25" x14ac:dyDescent="0.2">
      <c r="A45" s="9" t="s">
        <v>14</v>
      </c>
      <c r="B45" s="1"/>
      <c r="C45" s="1"/>
      <c r="D45" s="1"/>
      <c r="E45" s="1"/>
      <c r="F45" s="1"/>
      <c r="G45" s="1"/>
      <c r="H45" s="1"/>
    </row>
    <row r="46" spans="1:8" ht="14.25" x14ac:dyDescent="0.2">
      <c r="A46" s="11">
        <v>42914</v>
      </c>
      <c r="B46" s="1"/>
      <c r="C46" s="1"/>
      <c r="D46" s="1"/>
      <c r="E46" s="1"/>
      <c r="F46" s="1"/>
      <c r="G46" s="1"/>
      <c r="H46" s="1"/>
    </row>
  </sheetData>
  <mergeCells count="2">
    <mergeCell ref="A13:A14"/>
    <mergeCell ref="A39:H39"/>
  </mergeCells>
  <phoneticPr fontId="5" type="noConversion"/>
  <hyperlinks>
    <hyperlink ref="H1" location="'23D'!A1" display="Data &gt;&gt;"/>
    <hyperlink ref="F1" location="Contents!A1" display="&lt;&lt; Contents"/>
    <hyperlink ref="A2" r:id="rId2" display="Source: Local and Regional CO2 Emissions Estimates for 2005-2011 - produced by Ricardo-AEA for DECC"/>
  </hyperlinks>
  <pageMargins left="0.75" right="0.75" top="1" bottom="1" header="0.5" footer="0.5"/>
  <pageSetup paperSize="9" orientation="portrait" verticalDpi="0" r:id="rId3"/>
  <headerFooter alignWithMargins="0"/>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K47"/>
  <sheetViews>
    <sheetView showGridLines="0" topLeftCell="A4" workbookViewId="0">
      <selection activeCell="M34" sqref="M34"/>
    </sheetView>
  </sheetViews>
  <sheetFormatPr defaultRowHeight="12.75" x14ac:dyDescent="0.2"/>
  <cols>
    <col min="1" max="1" width="11.7109375" customWidth="1"/>
    <col min="2" max="2" width="12.28515625" bestFit="1" customWidth="1"/>
    <col min="3" max="3" width="10" customWidth="1"/>
    <col min="4" max="5" width="10.140625" customWidth="1"/>
    <col min="6" max="6" width="11.140625" customWidth="1"/>
    <col min="7" max="7" width="11.42578125" customWidth="1"/>
    <col min="8" max="8" width="10.140625" customWidth="1"/>
  </cols>
  <sheetData>
    <row r="1" spans="1:11" ht="15.75" x14ac:dyDescent="0.25">
      <c r="A1" s="14" t="s">
        <v>31</v>
      </c>
      <c r="B1" s="1"/>
      <c r="C1" s="1"/>
      <c r="D1" s="1"/>
      <c r="E1" s="1"/>
      <c r="F1" s="1"/>
      <c r="G1" s="69" t="s">
        <v>152</v>
      </c>
      <c r="H1" s="76" t="s">
        <v>98</v>
      </c>
    </row>
    <row r="2" spans="1:11" x14ac:dyDescent="0.2">
      <c r="A2" s="109" t="s">
        <v>267</v>
      </c>
    </row>
    <row r="4" spans="1:11" ht="51" x14ac:dyDescent="0.2">
      <c r="A4" s="291" t="s">
        <v>61</v>
      </c>
      <c r="B4" s="38" t="s">
        <v>2</v>
      </c>
      <c r="C4" s="31"/>
      <c r="D4" s="35"/>
      <c r="E4" s="35"/>
      <c r="F4" s="35"/>
      <c r="G4" s="35"/>
      <c r="H4" s="35"/>
      <c r="I4" s="35"/>
      <c r="J4" s="35"/>
      <c r="K4" s="35"/>
    </row>
    <row r="5" spans="1:11" x14ac:dyDescent="0.2">
      <c r="A5" s="199" t="s">
        <v>0</v>
      </c>
      <c r="B5" s="286">
        <v>2005</v>
      </c>
      <c r="C5" s="287">
        <v>2006</v>
      </c>
      <c r="D5" s="287">
        <v>2007</v>
      </c>
      <c r="E5" s="287">
        <v>2008</v>
      </c>
      <c r="F5" s="287">
        <v>2009</v>
      </c>
      <c r="G5" s="287">
        <v>2010</v>
      </c>
      <c r="H5" s="287">
        <v>2011</v>
      </c>
      <c r="I5" s="287">
        <v>2012</v>
      </c>
      <c r="J5" s="287">
        <v>2013</v>
      </c>
      <c r="K5" s="288">
        <v>2014</v>
      </c>
    </row>
    <row r="6" spans="1:11" ht="12.75" customHeight="1" x14ac:dyDescent="0.2">
      <c r="A6" s="390" t="s">
        <v>3</v>
      </c>
      <c r="B6" s="333">
        <v>1.3</v>
      </c>
      <c r="C6" s="334">
        <v>1.2</v>
      </c>
      <c r="D6" s="334">
        <v>1.2</v>
      </c>
      <c r="E6" s="334">
        <v>1.2</v>
      </c>
      <c r="F6" s="334">
        <v>1.1000000000000001</v>
      </c>
      <c r="G6" s="334">
        <v>1</v>
      </c>
      <c r="H6" s="334">
        <v>1</v>
      </c>
      <c r="I6" s="334">
        <v>1</v>
      </c>
      <c r="J6" s="334">
        <v>0.9</v>
      </c>
      <c r="K6" s="335">
        <v>0.9</v>
      </c>
    </row>
    <row r="7" spans="1:11" x14ac:dyDescent="0.2">
      <c r="A7" s="303" t="s">
        <v>4</v>
      </c>
      <c r="B7" s="336">
        <v>2.2000000000000002</v>
      </c>
      <c r="C7" s="19">
        <v>2.2000000000000002</v>
      </c>
      <c r="D7" s="19">
        <v>2.2000000000000002</v>
      </c>
      <c r="E7" s="19">
        <v>2.2000000000000002</v>
      </c>
      <c r="F7" s="19">
        <v>2.1</v>
      </c>
      <c r="G7" s="19">
        <v>2</v>
      </c>
      <c r="H7" s="19">
        <v>2</v>
      </c>
      <c r="I7" s="19">
        <v>2</v>
      </c>
      <c r="J7" s="19">
        <v>1.9</v>
      </c>
      <c r="K7" s="337">
        <v>2</v>
      </c>
    </row>
    <row r="8" spans="1:11" x14ac:dyDescent="0.2">
      <c r="A8" s="303" t="s">
        <v>5</v>
      </c>
      <c r="B8" s="336">
        <v>1.5</v>
      </c>
      <c r="C8" s="19">
        <v>1.5</v>
      </c>
      <c r="D8" s="19">
        <v>1.5</v>
      </c>
      <c r="E8" s="19">
        <v>1.4</v>
      </c>
      <c r="F8" s="19">
        <v>1.4</v>
      </c>
      <c r="G8" s="19">
        <v>1.3</v>
      </c>
      <c r="H8" s="19">
        <v>1.3</v>
      </c>
      <c r="I8" s="19">
        <v>1.3</v>
      </c>
      <c r="J8" s="19">
        <v>1.2</v>
      </c>
      <c r="K8" s="337">
        <v>1.2</v>
      </c>
    </row>
    <row r="9" spans="1:11" x14ac:dyDescent="0.2">
      <c r="A9" s="303" t="s">
        <v>17</v>
      </c>
      <c r="B9" s="336">
        <v>2.6</v>
      </c>
      <c r="C9" s="19">
        <v>2.5</v>
      </c>
      <c r="D9" s="19">
        <v>2.5</v>
      </c>
      <c r="E9" s="19">
        <v>2.4</v>
      </c>
      <c r="F9" s="19">
        <v>2.2999999999999998</v>
      </c>
      <c r="G9" s="19">
        <v>2.2000000000000002</v>
      </c>
      <c r="H9" s="19">
        <v>2.2000000000000002</v>
      </c>
      <c r="I9" s="19">
        <v>2.1</v>
      </c>
      <c r="J9" s="19">
        <v>2.1</v>
      </c>
      <c r="K9" s="337">
        <v>2.1</v>
      </c>
    </row>
    <row r="10" spans="1:11" x14ac:dyDescent="0.2">
      <c r="A10" s="303" t="s">
        <v>18</v>
      </c>
      <c r="B10" s="336">
        <v>2.4</v>
      </c>
      <c r="C10" s="19">
        <v>2.2999999999999998</v>
      </c>
      <c r="D10" s="19">
        <v>2.2999999999999998</v>
      </c>
      <c r="E10" s="19">
        <v>2.2999999999999998</v>
      </c>
      <c r="F10" s="19">
        <v>2.2000000000000002</v>
      </c>
      <c r="G10" s="19">
        <v>2.1</v>
      </c>
      <c r="H10" s="19">
        <v>2.1</v>
      </c>
      <c r="I10" s="19">
        <v>2</v>
      </c>
      <c r="J10" s="19">
        <v>2</v>
      </c>
      <c r="K10" s="337">
        <v>2</v>
      </c>
    </row>
    <row r="11" spans="1:11" x14ac:dyDescent="0.2">
      <c r="A11" s="304" t="s">
        <v>7</v>
      </c>
      <c r="B11" s="338">
        <v>2.2000000000000002</v>
      </c>
      <c r="C11" s="339">
        <v>2.2000000000000002</v>
      </c>
      <c r="D11" s="339">
        <v>2.2000000000000002</v>
      </c>
      <c r="E11" s="339">
        <v>2</v>
      </c>
      <c r="F11" s="339">
        <v>2</v>
      </c>
      <c r="G11" s="339">
        <v>1.9</v>
      </c>
      <c r="H11" s="339">
        <v>1.9</v>
      </c>
      <c r="I11" s="339">
        <v>1.8</v>
      </c>
      <c r="J11" s="339">
        <v>1.8</v>
      </c>
      <c r="K11" s="340">
        <v>1.8</v>
      </c>
    </row>
    <row r="12" spans="1:11" x14ac:dyDescent="0.2">
      <c r="A12" s="50"/>
      <c r="B12" s="54"/>
      <c r="C12" s="54"/>
      <c r="D12" s="54"/>
      <c r="E12" s="54"/>
      <c r="F12" s="54"/>
      <c r="G12" s="54"/>
      <c r="H12" s="54"/>
    </row>
    <row r="13" spans="1:11" x14ac:dyDescent="0.2">
      <c r="A13" s="448" t="s">
        <v>234</v>
      </c>
      <c r="B13" s="149" t="s">
        <v>3</v>
      </c>
      <c r="C13" s="150" t="s">
        <v>4</v>
      </c>
      <c r="D13" s="150" t="s">
        <v>5</v>
      </c>
      <c r="E13" s="150" t="s">
        <v>17</v>
      </c>
      <c r="F13" s="150" t="s">
        <v>18</v>
      </c>
      <c r="G13" s="151" t="s">
        <v>7</v>
      </c>
    </row>
    <row r="14" spans="1:11" ht="21.75" customHeight="1" x14ac:dyDescent="0.2">
      <c r="A14" s="523"/>
      <c r="B14" s="153" t="str">
        <f>IF(K6&lt;J6,"J",IF(K6&gt;J6,"L","K"))</f>
        <v>K</v>
      </c>
      <c r="C14" s="154" t="str">
        <f>IF(K7&lt;J7,"J",IF(K7&gt;J7,"L","K"))</f>
        <v>L</v>
      </c>
      <c r="D14" s="154" t="str">
        <f>IF(K8&lt;J8,"J",IF(K8&gt;J8,"L","K"))</f>
        <v>K</v>
      </c>
      <c r="E14" s="154" t="str">
        <f>IF(K9&lt;J9,"J",IF(K9&gt;J9,"L","K"))</f>
        <v>K</v>
      </c>
      <c r="F14" s="154" t="str">
        <f>IF(K10&lt;J10,"J",IF(K10&gt;J10,"L","K"))</f>
        <v>K</v>
      </c>
      <c r="G14" s="155" t="str">
        <f>IF(K11&lt;J11,"J",IF(K11&gt;J11,"L","K"))</f>
        <v>K</v>
      </c>
    </row>
    <row r="16" spans="1:11" x14ac:dyDescent="0.2">
      <c r="A16" s="4" t="str">
        <f>"Chart 25:  "&amp;A4</f>
        <v>Chart 25:  Emissions per capita - Road transport</v>
      </c>
      <c r="B16" s="4"/>
      <c r="C16" s="4"/>
      <c r="D16" s="4"/>
      <c r="E16" s="4"/>
      <c r="F16" s="4"/>
      <c r="G16" s="4"/>
      <c r="H16" s="1"/>
    </row>
    <row r="39" spans="1:8" ht="13.5" thickBot="1" x14ac:dyDescent="0.25"/>
    <row r="40" spans="1:8" ht="37.5" customHeight="1" thickBot="1" x14ac:dyDescent="0.25">
      <c r="A40" s="519" t="s">
        <v>365</v>
      </c>
      <c r="B40" s="520"/>
      <c r="C40" s="520"/>
      <c r="D40" s="520"/>
      <c r="E40" s="520"/>
      <c r="F40" s="520"/>
      <c r="G40" s="520"/>
      <c r="H40" s="454"/>
    </row>
    <row r="42" spans="1:8" ht="14.25" x14ac:dyDescent="0.2">
      <c r="A42" s="9" t="s">
        <v>10</v>
      </c>
      <c r="B42" s="1"/>
      <c r="C42" s="10">
        <v>2014</v>
      </c>
      <c r="D42" s="1"/>
      <c r="E42" s="1"/>
      <c r="F42" s="1"/>
      <c r="G42" s="1"/>
      <c r="H42" s="1"/>
    </row>
    <row r="43" spans="1:8" ht="14.25" x14ac:dyDescent="0.2">
      <c r="A43" s="9" t="s">
        <v>11</v>
      </c>
      <c r="B43" s="1"/>
      <c r="C43" s="10">
        <v>2015</v>
      </c>
      <c r="D43" s="1"/>
      <c r="E43" s="1"/>
      <c r="F43" s="1"/>
      <c r="G43" s="1"/>
      <c r="H43" s="1"/>
    </row>
    <row r="44" spans="1:8" ht="14.25" x14ac:dyDescent="0.2">
      <c r="A44" s="9" t="s">
        <v>12</v>
      </c>
      <c r="B44" s="9"/>
      <c r="C44" s="9" t="s">
        <v>13</v>
      </c>
      <c r="D44" s="1"/>
      <c r="E44" s="1"/>
      <c r="F44" s="1"/>
      <c r="G44" s="1"/>
      <c r="H44" s="1"/>
    </row>
    <row r="46" spans="1:8" ht="14.25" x14ac:dyDescent="0.2">
      <c r="A46" s="9" t="s">
        <v>14</v>
      </c>
      <c r="B46" s="1"/>
      <c r="C46" s="1"/>
      <c r="D46" s="1"/>
      <c r="E46" s="1"/>
      <c r="F46" s="1"/>
      <c r="G46" s="1"/>
      <c r="H46" s="1"/>
    </row>
    <row r="47" spans="1:8" ht="14.25" x14ac:dyDescent="0.2">
      <c r="A47" s="11">
        <v>42914</v>
      </c>
      <c r="B47" s="1"/>
      <c r="C47" s="1"/>
      <c r="D47" s="1"/>
      <c r="E47" s="1"/>
      <c r="F47" s="1"/>
      <c r="G47" s="1"/>
      <c r="H47" s="1"/>
    </row>
  </sheetData>
  <mergeCells count="2">
    <mergeCell ref="A13:A14"/>
    <mergeCell ref="A40:H40"/>
  </mergeCells>
  <phoneticPr fontId="5" type="noConversion"/>
  <hyperlinks>
    <hyperlink ref="H1" location="'24D'!A1" display="Data &gt;&gt;"/>
    <hyperlink ref="G1" location="Contents!A1" display="&lt;&lt; Contents"/>
    <hyperlink ref="A2" r:id="rId2" display="Source: Local and Regional CO2 Emissions Estimates for 2005-2011 - produced by Ricardo-AEA for DECC"/>
  </hyperlinks>
  <pageMargins left="0.75" right="0.75" top="1" bottom="1" header="0.5" footer="0.5"/>
  <headerFooter alignWithMargins="0"/>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P181"/>
  <sheetViews>
    <sheetView showGridLines="0" workbookViewId="0">
      <selection activeCell="I34" sqref="I34"/>
    </sheetView>
  </sheetViews>
  <sheetFormatPr defaultRowHeight="12.75" x14ac:dyDescent="0.2"/>
  <cols>
    <col min="1" max="1" width="12.5703125" customWidth="1"/>
    <col min="2" max="2" width="12.5703125" bestFit="1" customWidth="1"/>
    <col min="4" max="4" width="11.5703125" bestFit="1" customWidth="1"/>
    <col min="6" max="6" width="6.5703125" customWidth="1"/>
    <col min="7" max="7" width="11.42578125" customWidth="1"/>
    <col min="9" max="9" width="18.42578125" bestFit="1" customWidth="1"/>
  </cols>
  <sheetData>
    <row r="1" spans="1:16" ht="15.75" x14ac:dyDescent="0.25">
      <c r="A1" s="14" t="s">
        <v>40</v>
      </c>
      <c r="B1" s="1"/>
      <c r="C1" s="1"/>
      <c r="D1" s="1"/>
      <c r="E1" s="1"/>
      <c r="F1" s="1"/>
      <c r="G1" s="69" t="s">
        <v>152</v>
      </c>
      <c r="H1" s="77" t="s">
        <v>99</v>
      </c>
      <c r="I1" s="9" t="s">
        <v>10</v>
      </c>
      <c r="J1" s="1"/>
      <c r="K1" s="10">
        <v>2015</v>
      </c>
      <c r="L1" s="1"/>
      <c r="M1" s="1"/>
      <c r="N1" s="1"/>
      <c r="O1" s="1"/>
      <c r="P1" s="1"/>
    </row>
    <row r="2" spans="1:16" ht="14.25" x14ac:dyDescent="0.2">
      <c r="A2" s="60" t="s">
        <v>15</v>
      </c>
      <c r="I2" s="9" t="s">
        <v>11</v>
      </c>
      <c r="J2" s="1"/>
      <c r="K2" s="10">
        <v>2016</v>
      </c>
      <c r="L2" s="1"/>
      <c r="M2" s="1"/>
      <c r="N2" s="1"/>
      <c r="O2" s="1"/>
      <c r="P2" s="1"/>
    </row>
    <row r="3" spans="1:16" x14ac:dyDescent="0.2">
      <c r="A3" s="12"/>
    </row>
    <row r="4" spans="1:16" ht="14.25" x14ac:dyDescent="0.2">
      <c r="A4" s="236" t="s">
        <v>0</v>
      </c>
      <c r="B4" s="236" t="s">
        <v>1</v>
      </c>
      <c r="C4" s="236" t="s">
        <v>2</v>
      </c>
      <c r="D4" s="237" t="s">
        <v>8</v>
      </c>
      <c r="I4" s="9" t="s">
        <v>14</v>
      </c>
      <c r="J4" s="1"/>
      <c r="K4" s="1"/>
      <c r="L4" s="1"/>
      <c r="M4" s="1"/>
      <c r="N4" s="1"/>
      <c r="O4" s="1"/>
      <c r="P4" s="1"/>
    </row>
    <row r="5" spans="1:16" ht="14.25" x14ac:dyDescent="0.2">
      <c r="A5" s="7" t="s">
        <v>3</v>
      </c>
      <c r="B5" s="7" t="s">
        <v>182</v>
      </c>
      <c r="C5" s="73">
        <v>2009</v>
      </c>
      <c r="D5" s="194">
        <v>0.19764754722203004</v>
      </c>
      <c r="I5" s="11">
        <v>42149</v>
      </c>
      <c r="J5" s="1"/>
      <c r="K5" s="1"/>
      <c r="L5" s="1"/>
      <c r="M5" s="1"/>
      <c r="N5" s="1"/>
      <c r="O5" s="1"/>
      <c r="P5" s="1"/>
    </row>
    <row r="6" spans="1:16" ht="14.25" x14ac:dyDescent="0.2">
      <c r="A6" s="7" t="s">
        <v>3</v>
      </c>
      <c r="B6" s="7" t="s">
        <v>182</v>
      </c>
      <c r="C6" s="73">
        <v>2010</v>
      </c>
      <c r="D6" s="194">
        <v>0.2040181410912309</v>
      </c>
      <c r="E6" s="114"/>
      <c r="I6" s="220"/>
      <c r="J6" s="3"/>
      <c r="K6" s="3"/>
      <c r="L6" s="3"/>
      <c r="M6" s="3"/>
      <c r="N6" s="3"/>
      <c r="O6" s="3"/>
      <c r="P6" s="3"/>
    </row>
    <row r="7" spans="1:16" ht="14.25" x14ac:dyDescent="0.2">
      <c r="A7" s="7" t="s">
        <v>3</v>
      </c>
      <c r="B7" s="7" t="s">
        <v>182</v>
      </c>
      <c r="C7" s="73">
        <v>2011</v>
      </c>
      <c r="D7" s="194">
        <v>0.20337993755938646</v>
      </c>
      <c r="E7" s="114"/>
      <c r="I7" s="354" t="s">
        <v>250</v>
      </c>
      <c r="J7" s="352"/>
      <c r="K7" s="352"/>
      <c r="L7" s="352"/>
      <c r="M7" s="352"/>
      <c r="N7" s="352"/>
      <c r="O7" s="352"/>
      <c r="P7" s="352"/>
    </row>
    <row r="8" spans="1:16" ht="14.25" x14ac:dyDescent="0.2">
      <c r="A8" s="7" t="s">
        <v>3</v>
      </c>
      <c r="B8" s="7" t="s">
        <v>182</v>
      </c>
      <c r="C8" s="73">
        <v>2012</v>
      </c>
      <c r="D8" s="194">
        <v>0.17925245866638198</v>
      </c>
      <c r="E8" s="114"/>
      <c r="I8" s="355">
        <v>42826</v>
      </c>
      <c r="J8" s="352"/>
      <c r="K8" s="352"/>
      <c r="L8" s="352"/>
      <c r="M8" s="352"/>
      <c r="N8" s="352"/>
      <c r="O8" s="352"/>
      <c r="P8" s="352"/>
    </row>
    <row r="9" spans="1:16" ht="14.25" x14ac:dyDescent="0.2">
      <c r="A9" s="7" t="s">
        <v>3</v>
      </c>
      <c r="B9" s="7" t="s">
        <v>182</v>
      </c>
      <c r="C9" s="73">
        <v>2013</v>
      </c>
      <c r="D9" s="194">
        <v>0.17521179873953921</v>
      </c>
      <c r="E9" s="114"/>
      <c r="I9" s="220"/>
      <c r="J9" s="3"/>
      <c r="K9" s="3"/>
      <c r="L9" s="3"/>
      <c r="M9" s="3"/>
      <c r="N9" s="3"/>
      <c r="O9" s="3"/>
      <c r="P9" s="3"/>
    </row>
    <row r="10" spans="1:16" x14ac:dyDescent="0.2">
      <c r="A10" s="7" t="s">
        <v>3</v>
      </c>
      <c r="B10" s="7" t="s">
        <v>182</v>
      </c>
      <c r="C10" s="73">
        <v>2014</v>
      </c>
      <c r="D10" s="194">
        <v>0.16539968603601934</v>
      </c>
      <c r="E10" s="114"/>
      <c r="P10" s="3"/>
    </row>
    <row r="11" spans="1:16" x14ac:dyDescent="0.2">
      <c r="A11" s="7" t="s">
        <v>3</v>
      </c>
      <c r="B11" s="7" t="s">
        <v>182</v>
      </c>
      <c r="C11" s="7">
        <v>2015</v>
      </c>
      <c r="D11" s="194">
        <v>0.15625</v>
      </c>
      <c r="E11" s="114"/>
      <c r="P11" s="3"/>
    </row>
    <row r="12" spans="1:16" ht="15" x14ac:dyDescent="0.2">
      <c r="A12" s="7" t="s">
        <v>3</v>
      </c>
      <c r="B12" s="7" t="s">
        <v>181</v>
      </c>
      <c r="C12" s="7">
        <v>2009</v>
      </c>
      <c r="D12" s="194">
        <v>0.80233861482045254</v>
      </c>
      <c r="E12" s="114"/>
      <c r="F12" s="119"/>
    </row>
    <row r="13" spans="1:16" ht="15" x14ac:dyDescent="0.2">
      <c r="A13" s="7" t="s">
        <v>3</v>
      </c>
      <c r="B13" s="7" t="s">
        <v>181</v>
      </c>
      <c r="C13" s="7">
        <v>2010</v>
      </c>
      <c r="D13" s="194">
        <v>0.79598185890876916</v>
      </c>
      <c r="E13" s="114"/>
      <c r="F13" s="119"/>
    </row>
    <row r="14" spans="1:16" ht="15" x14ac:dyDescent="0.2">
      <c r="A14" s="7" t="s">
        <v>3</v>
      </c>
      <c r="B14" s="7" t="s">
        <v>181</v>
      </c>
      <c r="C14" s="8">
        <v>2011</v>
      </c>
      <c r="D14" s="194">
        <v>0.79660648839419035</v>
      </c>
      <c r="E14" s="114"/>
      <c r="F14" s="119"/>
    </row>
    <row r="15" spans="1:16" ht="15" x14ac:dyDescent="0.2">
      <c r="A15" s="7" t="s">
        <v>3</v>
      </c>
      <c r="B15" s="7" t="s">
        <v>181</v>
      </c>
      <c r="C15" s="8">
        <v>2012</v>
      </c>
      <c r="D15" s="194">
        <v>0.82074754133361805</v>
      </c>
      <c r="E15" s="114"/>
      <c r="F15" s="119"/>
    </row>
    <row r="16" spans="1:16" ht="15" x14ac:dyDescent="0.2">
      <c r="A16" s="7" t="s">
        <v>3</v>
      </c>
      <c r="B16" s="7" t="s">
        <v>181</v>
      </c>
      <c r="C16" s="8">
        <v>2013</v>
      </c>
      <c r="D16" s="263">
        <v>0.82477528670317179</v>
      </c>
      <c r="E16" s="114"/>
      <c r="F16" s="119"/>
    </row>
    <row r="17" spans="1:7" ht="15" x14ac:dyDescent="0.2">
      <c r="A17" s="7" t="s">
        <v>3</v>
      </c>
      <c r="B17" s="7" t="s">
        <v>181</v>
      </c>
      <c r="C17" s="73">
        <v>2014</v>
      </c>
      <c r="D17" s="194">
        <v>0.83458795317734025</v>
      </c>
      <c r="E17" s="114"/>
      <c r="F17" s="119"/>
    </row>
    <row r="18" spans="1:7" ht="15" x14ac:dyDescent="0.2">
      <c r="A18" s="7" t="s">
        <v>3</v>
      </c>
      <c r="B18" s="7" t="s">
        <v>181</v>
      </c>
      <c r="C18" s="73">
        <v>2015</v>
      </c>
      <c r="D18" s="194">
        <v>0.84375</v>
      </c>
      <c r="E18" s="114"/>
      <c r="F18" s="119"/>
    </row>
    <row r="19" spans="1:7" ht="15" x14ac:dyDescent="0.2">
      <c r="A19" s="7" t="s">
        <v>4</v>
      </c>
      <c r="B19" s="7" t="s">
        <v>182</v>
      </c>
      <c r="C19" s="73">
        <v>2009</v>
      </c>
      <c r="D19" s="194">
        <v>0.24083635454431804</v>
      </c>
      <c r="E19" s="114"/>
      <c r="F19" s="119"/>
      <c r="G19" s="114"/>
    </row>
    <row r="20" spans="1:7" ht="15" x14ac:dyDescent="0.2">
      <c r="A20" s="7" t="s">
        <v>4</v>
      </c>
      <c r="B20" s="7" t="s">
        <v>182</v>
      </c>
      <c r="C20" s="73">
        <v>2010</v>
      </c>
      <c r="D20" s="194">
        <v>0.23944746908986461</v>
      </c>
      <c r="E20" s="114"/>
      <c r="F20" s="119"/>
      <c r="G20" s="114"/>
    </row>
    <row r="21" spans="1:7" ht="15" x14ac:dyDescent="0.2">
      <c r="A21" s="7" t="s">
        <v>4</v>
      </c>
      <c r="B21" s="7" t="s">
        <v>182</v>
      </c>
      <c r="C21" s="73">
        <v>2011</v>
      </c>
      <c r="D21" s="194">
        <v>0.22928925441988393</v>
      </c>
      <c r="E21" s="114"/>
      <c r="F21" s="119"/>
      <c r="G21" s="114"/>
    </row>
    <row r="22" spans="1:7" ht="15" x14ac:dyDescent="0.2">
      <c r="A22" s="7" t="s">
        <v>4</v>
      </c>
      <c r="B22" s="7" t="s">
        <v>182</v>
      </c>
      <c r="C22" s="73">
        <v>2012</v>
      </c>
      <c r="D22" s="194">
        <v>0.22257378285221888</v>
      </c>
      <c r="E22" s="114"/>
      <c r="F22" s="119"/>
      <c r="G22" s="114"/>
    </row>
    <row r="23" spans="1:7" ht="15" x14ac:dyDescent="0.2">
      <c r="A23" s="7" t="s">
        <v>4</v>
      </c>
      <c r="B23" s="7" t="s">
        <v>182</v>
      </c>
      <c r="C23" s="7">
        <v>2013</v>
      </c>
      <c r="D23" s="194">
        <v>0.20945905005554247</v>
      </c>
      <c r="E23" s="114"/>
      <c r="F23" s="119"/>
      <c r="G23" s="114"/>
    </row>
    <row r="24" spans="1:7" ht="15" x14ac:dyDescent="0.2">
      <c r="A24" s="7" t="s">
        <v>4</v>
      </c>
      <c r="B24" s="7" t="s">
        <v>182</v>
      </c>
      <c r="C24" s="7">
        <v>2014</v>
      </c>
      <c r="D24" s="194">
        <v>0.19288080520898118</v>
      </c>
      <c r="E24" s="114"/>
      <c r="F24" s="119"/>
      <c r="G24" s="114"/>
    </row>
    <row r="25" spans="1:7" ht="15" x14ac:dyDescent="0.2">
      <c r="A25" s="7" t="s">
        <v>4</v>
      </c>
      <c r="B25" s="7" t="s">
        <v>182</v>
      </c>
      <c r="C25" s="7">
        <v>2015</v>
      </c>
      <c r="D25" s="194">
        <v>0.17778849999682567</v>
      </c>
      <c r="E25" s="114"/>
      <c r="F25" s="119"/>
      <c r="G25" s="114"/>
    </row>
    <row r="26" spans="1:7" ht="15" x14ac:dyDescent="0.2">
      <c r="A26" s="7" t="s">
        <v>4</v>
      </c>
      <c r="B26" s="7" t="s">
        <v>181</v>
      </c>
      <c r="C26" s="8">
        <v>2009</v>
      </c>
      <c r="D26" s="194">
        <v>0.75916364545568193</v>
      </c>
      <c r="E26" s="114"/>
      <c r="F26" s="119"/>
      <c r="G26" s="114"/>
    </row>
    <row r="27" spans="1:7" ht="15" x14ac:dyDescent="0.2">
      <c r="A27" s="7" t="s">
        <v>4</v>
      </c>
      <c r="B27" s="7" t="s">
        <v>181</v>
      </c>
      <c r="C27" s="8">
        <v>2010</v>
      </c>
      <c r="D27" s="240">
        <v>0.76055905892183362</v>
      </c>
      <c r="E27" s="114"/>
      <c r="F27" s="119"/>
      <c r="G27" s="114"/>
    </row>
    <row r="28" spans="1:7" ht="15" x14ac:dyDescent="0.2">
      <c r="A28" s="7" t="s">
        <v>4</v>
      </c>
      <c r="B28" s="7" t="s">
        <v>181</v>
      </c>
      <c r="C28" s="8">
        <v>2011</v>
      </c>
      <c r="D28" s="263">
        <v>0.7707107455801161</v>
      </c>
      <c r="E28" s="114"/>
      <c r="F28" s="119"/>
      <c r="G28" s="114"/>
    </row>
    <row r="29" spans="1:7" ht="15" x14ac:dyDescent="0.2">
      <c r="A29" s="7" t="s">
        <v>4</v>
      </c>
      <c r="B29" s="7" t="s">
        <v>181</v>
      </c>
      <c r="C29" s="73">
        <v>2012</v>
      </c>
      <c r="D29" s="194">
        <v>0.77741948513571735</v>
      </c>
      <c r="E29" s="114"/>
      <c r="F29" s="119"/>
      <c r="G29" s="114"/>
    </row>
    <row r="30" spans="1:7" ht="15" x14ac:dyDescent="0.2">
      <c r="A30" s="7" t="s">
        <v>4</v>
      </c>
      <c r="B30" s="7" t="s">
        <v>181</v>
      </c>
      <c r="C30" s="73">
        <v>2013</v>
      </c>
      <c r="D30" s="194">
        <v>0.79053421752448916</v>
      </c>
      <c r="E30" s="114"/>
      <c r="F30" s="119"/>
      <c r="G30" s="114"/>
    </row>
    <row r="31" spans="1:7" ht="15" x14ac:dyDescent="0.2">
      <c r="A31" s="7" t="s">
        <v>4</v>
      </c>
      <c r="B31" s="7" t="s">
        <v>181</v>
      </c>
      <c r="C31" s="73">
        <v>2014</v>
      </c>
      <c r="D31" s="194">
        <v>0.80711919479101879</v>
      </c>
      <c r="E31" s="114"/>
      <c r="F31" s="119"/>
      <c r="G31" s="114"/>
    </row>
    <row r="32" spans="1:7" ht="15" x14ac:dyDescent="0.2">
      <c r="A32" s="7" t="s">
        <v>4</v>
      </c>
      <c r="B32" s="7" t="s">
        <v>181</v>
      </c>
      <c r="C32" s="73">
        <v>2015</v>
      </c>
      <c r="D32" s="194">
        <v>0.82221784868550529</v>
      </c>
      <c r="E32" s="114"/>
      <c r="F32" s="119"/>
      <c r="G32" s="114"/>
    </row>
    <row r="33" spans="1:7" ht="15" x14ac:dyDescent="0.2">
      <c r="A33" s="7" t="s">
        <v>5</v>
      </c>
      <c r="B33" s="7" t="s">
        <v>182</v>
      </c>
      <c r="C33" s="73">
        <v>2009</v>
      </c>
      <c r="D33" s="194">
        <v>0.20828275523644721</v>
      </c>
      <c r="E33" s="114"/>
      <c r="F33" s="119"/>
      <c r="G33" s="114"/>
    </row>
    <row r="34" spans="1:7" ht="15" x14ac:dyDescent="0.2">
      <c r="A34" s="7" t="s">
        <v>5</v>
      </c>
      <c r="B34" s="7" t="s">
        <v>182</v>
      </c>
      <c r="C34" s="73">
        <v>2010</v>
      </c>
      <c r="D34" s="194">
        <v>0.21027656740926545</v>
      </c>
      <c r="E34" s="114"/>
      <c r="F34" s="119"/>
      <c r="G34" s="114"/>
    </row>
    <row r="35" spans="1:7" ht="15" x14ac:dyDescent="0.2">
      <c r="A35" s="7" t="s">
        <v>5</v>
      </c>
      <c r="B35" s="7" t="s">
        <v>182</v>
      </c>
      <c r="C35" s="7">
        <v>2011</v>
      </c>
      <c r="D35" s="194">
        <v>0.18491197279657764</v>
      </c>
      <c r="E35" s="114"/>
      <c r="F35" s="119"/>
      <c r="G35" s="114"/>
    </row>
    <row r="36" spans="1:7" ht="15" x14ac:dyDescent="0.2">
      <c r="A36" s="7" t="s">
        <v>5</v>
      </c>
      <c r="B36" s="7" t="s">
        <v>182</v>
      </c>
      <c r="C36" s="7">
        <v>2012</v>
      </c>
      <c r="D36" s="194">
        <v>0.17282498262125021</v>
      </c>
      <c r="E36" s="114"/>
      <c r="F36" s="119"/>
      <c r="G36" s="114"/>
    </row>
    <row r="37" spans="1:7" ht="15" x14ac:dyDescent="0.2">
      <c r="A37" s="7" t="s">
        <v>5</v>
      </c>
      <c r="B37" s="7" t="s">
        <v>182</v>
      </c>
      <c r="C37" s="7">
        <v>2013</v>
      </c>
      <c r="D37" s="194">
        <v>0.16909388289172392</v>
      </c>
      <c r="E37" s="114"/>
      <c r="F37" s="119"/>
      <c r="G37" s="114"/>
    </row>
    <row r="38" spans="1:7" ht="15" x14ac:dyDescent="0.2">
      <c r="A38" s="7" t="s">
        <v>5</v>
      </c>
      <c r="B38" s="7" t="s">
        <v>182</v>
      </c>
      <c r="C38" s="8">
        <v>2014</v>
      </c>
      <c r="D38" s="194">
        <v>0.1559838119098092</v>
      </c>
      <c r="E38" s="114"/>
      <c r="F38" s="119"/>
      <c r="G38" s="114"/>
    </row>
    <row r="39" spans="1:7" ht="15" x14ac:dyDescent="0.2">
      <c r="A39" s="7" t="s">
        <v>5</v>
      </c>
      <c r="B39" s="7" t="s">
        <v>182</v>
      </c>
      <c r="C39" s="8">
        <v>2015</v>
      </c>
      <c r="D39" s="240">
        <v>0.15633702480409301</v>
      </c>
      <c r="E39" s="114"/>
      <c r="F39" s="119"/>
      <c r="G39" s="114"/>
    </row>
    <row r="40" spans="1:7" ht="15" x14ac:dyDescent="0.2">
      <c r="A40" s="7" t="s">
        <v>5</v>
      </c>
      <c r="B40" s="7" t="s">
        <v>181</v>
      </c>
      <c r="C40" s="8">
        <v>2009</v>
      </c>
      <c r="D40" s="263">
        <v>0.79171724476355276</v>
      </c>
      <c r="E40" s="114"/>
      <c r="F40" s="119"/>
      <c r="G40" s="114"/>
    </row>
    <row r="41" spans="1:7" ht="15" x14ac:dyDescent="0.2">
      <c r="A41" s="7" t="s">
        <v>5</v>
      </c>
      <c r="B41" s="7" t="s">
        <v>181</v>
      </c>
      <c r="C41" s="73">
        <v>2010</v>
      </c>
      <c r="D41" s="194">
        <v>0.78972343259073452</v>
      </c>
      <c r="E41" s="114"/>
      <c r="F41" s="119"/>
    </row>
    <row r="42" spans="1:7" ht="15" x14ac:dyDescent="0.2">
      <c r="A42" s="7" t="s">
        <v>5</v>
      </c>
      <c r="B42" s="7" t="s">
        <v>181</v>
      </c>
      <c r="C42" s="73">
        <v>2011</v>
      </c>
      <c r="D42" s="194">
        <v>0.81508802720342233</v>
      </c>
      <c r="E42" s="114"/>
      <c r="F42" s="119"/>
    </row>
    <row r="43" spans="1:7" ht="15" x14ac:dyDescent="0.2">
      <c r="A43" s="7" t="s">
        <v>5</v>
      </c>
      <c r="B43" s="7" t="s">
        <v>181</v>
      </c>
      <c r="C43" s="73">
        <v>2012</v>
      </c>
      <c r="D43" s="194">
        <v>0.82717501737874977</v>
      </c>
      <c r="E43" s="114"/>
      <c r="F43" s="119"/>
    </row>
    <row r="44" spans="1:7" ht="15" x14ac:dyDescent="0.2">
      <c r="A44" s="7" t="s">
        <v>5</v>
      </c>
      <c r="B44" s="7" t="s">
        <v>181</v>
      </c>
      <c r="C44" s="73">
        <v>2013</v>
      </c>
      <c r="D44" s="194">
        <v>0.83090611710827611</v>
      </c>
      <c r="E44" s="114"/>
      <c r="F44" s="119"/>
    </row>
    <row r="45" spans="1:7" ht="15" x14ac:dyDescent="0.2">
      <c r="A45" s="7" t="s">
        <v>5</v>
      </c>
      <c r="B45" s="7" t="s">
        <v>181</v>
      </c>
      <c r="C45" s="73">
        <v>2014</v>
      </c>
      <c r="D45" s="194">
        <v>0.84401618809019074</v>
      </c>
      <c r="E45" s="114"/>
      <c r="F45" s="119"/>
    </row>
    <row r="46" spans="1:7" ht="15" x14ac:dyDescent="0.2">
      <c r="A46" s="7" t="s">
        <v>5</v>
      </c>
      <c r="B46" s="7" t="s">
        <v>181</v>
      </c>
      <c r="C46" s="73">
        <v>2015</v>
      </c>
      <c r="D46" s="194">
        <v>0.84366297519590705</v>
      </c>
      <c r="E46" s="114"/>
      <c r="F46" s="119"/>
    </row>
    <row r="47" spans="1:7" ht="15" x14ac:dyDescent="0.2">
      <c r="A47" s="7" t="s">
        <v>6</v>
      </c>
      <c r="B47" s="7" t="s">
        <v>182</v>
      </c>
      <c r="C47" s="7">
        <v>2009</v>
      </c>
      <c r="D47" s="194">
        <v>0.22261868626526565</v>
      </c>
      <c r="E47" s="114"/>
      <c r="F47" s="119"/>
    </row>
    <row r="48" spans="1:7" ht="15" x14ac:dyDescent="0.2">
      <c r="A48" s="7" t="s">
        <v>6</v>
      </c>
      <c r="B48" s="7" t="s">
        <v>182</v>
      </c>
      <c r="C48" s="7">
        <v>2010</v>
      </c>
      <c r="D48" s="194">
        <v>0.22353640416047549</v>
      </c>
      <c r="E48" s="114"/>
      <c r="F48" s="119"/>
    </row>
    <row r="49" spans="1:15" ht="15" x14ac:dyDescent="0.2">
      <c r="A49" s="7" t="s">
        <v>6</v>
      </c>
      <c r="B49" s="7" t="s">
        <v>182</v>
      </c>
      <c r="C49" s="7">
        <v>2011</v>
      </c>
      <c r="D49" s="194">
        <v>0.21186569817646161</v>
      </c>
      <c r="E49" s="114"/>
      <c r="F49" s="119"/>
    </row>
    <row r="50" spans="1:15" ht="15" x14ac:dyDescent="0.2">
      <c r="A50" s="7" t="s">
        <v>6</v>
      </c>
      <c r="B50" s="7" t="s">
        <v>182</v>
      </c>
      <c r="C50" s="8">
        <v>2012</v>
      </c>
      <c r="D50" s="194">
        <v>0.19921417963236748</v>
      </c>
      <c r="E50" s="114"/>
      <c r="F50" s="119"/>
      <c r="G50" s="114"/>
    </row>
    <row r="51" spans="1:15" ht="15" x14ac:dyDescent="0.2">
      <c r="A51" s="7" t="s">
        <v>6</v>
      </c>
      <c r="B51" s="7" t="s">
        <v>182</v>
      </c>
      <c r="C51" s="8">
        <v>2013</v>
      </c>
      <c r="D51" s="240">
        <v>0.19049178050934057</v>
      </c>
      <c r="E51" s="114"/>
      <c r="F51" s="119"/>
      <c r="G51" s="114"/>
    </row>
    <row r="52" spans="1:15" ht="15" x14ac:dyDescent="0.2">
      <c r="A52" s="7" t="s">
        <v>6</v>
      </c>
      <c r="B52" s="7" t="s">
        <v>182</v>
      </c>
      <c r="C52" s="8">
        <v>2014</v>
      </c>
      <c r="D52" s="263">
        <v>0.17677594764629637</v>
      </c>
      <c r="E52" s="114"/>
      <c r="F52" s="119"/>
      <c r="G52" s="114"/>
    </row>
    <row r="53" spans="1:15" ht="15" x14ac:dyDescent="0.2">
      <c r="A53" s="7" t="s">
        <v>6</v>
      </c>
      <c r="B53" s="7" t="s">
        <v>182</v>
      </c>
      <c r="C53" s="73">
        <v>2015</v>
      </c>
      <c r="D53" s="194">
        <v>0.16702703045443881</v>
      </c>
      <c r="E53" s="114"/>
      <c r="F53" s="119"/>
      <c r="G53" s="114"/>
    </row>
    <row r="54" spans="1:15" ht="15" x14ac:dyDescent="0.2">
      <c r="A54" s="7" t="s">
        <v>6</v>
      </c>
      <c r="B54" s="7" t="s">
        <v>181</v>
      </c>
      <c r="C54" s="73">
        <v>2009</v>
      </c>
      <c r="D54" s="194">
        <v>0.77738131373473429</v>
      </c>
      <c r="E54" s="114"/>
      <c r="F54" s="119"/>
      <c r="G54" s="114"/>
    </row>
    <row r="55" spans="1:15" ht="15" x14ac:dyDescent="0.2">
      <c r="A55" s="7" t="s">
        <v>6</v>
      </c>
      <c r="B55" s="7" t="s">
        <v>181</v>
      </c>
      <c r="C55" s="73">
        <v>2010</v>
      </c>
      <c r="D55" s="194">
        <v>0.77646359583952451</v>
      </c>
      <c r="E55" s="114"/>
      <c r="F55" s="119"/>
      <c r="G55" s="114"/>
    </row>
    <row r="56" spans="1:15" ht="15" x14ac:dyDescent="0.2">
      <c r="A56" s="7" t="s">
        <v>6</v>
      </c>
      <c r="B56" s="7" t="s">
        <v>181</v>
      </c>
      <c r="C56" s="73">
        <v>2011</v>
      </c>
      <c r="D56" s="194">
        <v>0.78813091549415015</v>
      </c>
      <c r="E56" s="114"/>
      <c r="F56" s="119"/>
      <c r="G56" s="114"/>
    </row>
    <row r="57" spans="1:15" ht="15" x14ac:dyDescent="0.2">
      <c r="A57" s="7" t="s">
        <v>6</v>
      </c>
      <c r="B57" s="7" t="s">
        <v>181</v>
      </c>
      <c r="C57" s="73">
        <v>2012</v>
      </c>
      <c r="D57" s="194">
        <v>0.80078582036763246</v>
      </c>
      <c r="E57" s="114"/>
      <c r="F57" s="119"/>
      <c r="G57" s="114"/>
    </row>
    <row r="58" spans="1:15" ht="15" x14ac:dyDescent="0.2">
      <c r="A58" s="7" t="s">
        <v>6</v>
      </c>
      <c r="B58" s="7" t="s">
        <v>181</v>
      </c>
      <c r="C58" s="73">
        <v>2013</v>
      </c>
      <c r="D58" s="194">
        <v>0.80950821949065943</v>
      </c>
      <c r="E58" s="114"/>
      <c r="F58" s="119"/>
      <c r="G58" s="114"/>
    </row>
    <row r="59" spans="1:15" ht="15" x14ac:dyDescent="0.2">
      <c r="A59" s="7" t="s">
        <v>6</v>
      </c>
      <c r="B59" s="7" t="s">
        <v>181</v>
      </c>
      <c r="C59" s="8">
        <v>2014</v>
      </c>
      <c r="D59" s="194">
        <v>0.82322405235370366</v>
      </c>
      <c r="E59" s="114"/>
      <c r="F59" s="119"/>
      <c r="G59" s="114"/>
    </row>
    <row r="60" spans="1:15" ht="15" x14ac:dyDescent="0.2">
      <c r="A60" s="7" t="s">
        <v>6</v>
      </c>
      <c r="B60" s="7" t="s">
        <v>181</v>
      </c>
      <c r="C60" s="8">
        <v>2015</v>
      </c>
      <c r="D60" s="194">
        <v>0.83297296954556121</v>
      </c>
      <c r="E60" s="114"/>
      <c r="F60" s="119"/>
      <c r="G60" s="114"/>
    </row>
    <row r="61" spans="1:15" ht="15" x14ac:dyDescent="0.2">
      <c r="A61" s="7" t="s">
        <v>17</v>
      </c>
      <c r="B61" s="7" t="s">
        <v>182</v>
      </c>
      <c r="C61" s="8">
        <v>2009</v>
      </c>
      <c r="D61" s="194">
        <v>0.18556883308385985</v>
      </c>
      <c r="E61" s="114"/>
      <c r="F61" s="119"/>
      <c r="G61" s="114"/>
    </row>
    <row r="62" spans="1:15" ht="15" x14ac:dyDescent="0.2">
      <c r="A62" s="7" t="s">
        <v>17</v>
      </c>
      <c r="B62" s="7" t="s">
        <v>182</v>
      </c>
      <c r="C62" s="8">
        <v>2010</v>
      </c>
      <c r="D62" s="194">
        <v>0.19270263683877492</v>
      </c>
      <c r="E62" s="114"/>
      <c r="F62" s="119"/>
      <c r="G62" s="114"/>
    </row>
    <row r="63" spans="1:15" ht="15" x14ac:dyDescent="0.2">
      <c r="A63" s="7" t="s">
        <v>17</v>
      </c>
      <c r="B63" s="7" t="s">
        <v>182</v>
      </c>
      <c r="C63" s="8">
        <v>2011</v>
      </c>
      <c r="D63" s="240">
        <v>0.18520587334762179</v>
      </c>
      <c r="E63" s="114"/>
      <c r="F63" s="119"/>
      <c r="L63" s="524"/>
      <c r="M63" s="525"/>
      <c r="N63" s="525"/>
      <c r="O63" s="525"/>
    </row>
    <row r="64" spans="1:15" ht="15" x14ac:dyDescent="0.2">
      <c r="A64" s="7" t="s">
        <v>17</v>
      </c>
      <c r="B64" s="7" t="s">
        <v>182</v>
      </c>
      <c r="C64" s="8">
        <v>2012</v>
      </c>
      <c r="D64" s="263">
        <v>0.1698926290162259</v>
      </c>
      <c r="E64" s="114"/>
      <c r="F64" s="119"/>
      <c r="L64" s="258"/>
      <c r="M64" s="258"/>
      <c r="N64" s="258"/>
      <c r="O64" s="258"/>
    </row>
    <row r="65" spans="1:14" ht="15" x14ac:dyDescent="0.2">
      <c r="A65" s="7" t="s">
        <v>17</v>
      </c>
      <c r="B65" s="7" t="s">
        <v>182</v>
      </c>
      <c r="C65" s="73">
        <v>2013</v>
      </c>
      <c r="D65" s="194">
        <v>0.16921545152175385</v>
      </c>
      <c r="E65" s="114"/>
      <c r="F65" s="119"/>
      <c r="L65" s="260"/>
      <c r="M65" s="260"/>
      <c r="N65" s="261"/>
    </row>
    <row r="66" spans="1:14" ht="15" x14ac:dyDescent="0.2">
      <c r="A66" s="7" t="s">
        <v>17</v>
      </c>
      <c r="B66" s="7" t="s">
        <v>182</v>
      </c>
      <c r="C66" s="73">
        <v>2014</v>
      </c>
      <c r="D66" s="194">
        <v>0.15734058880696655</v>
      </c>
      <c r="E66" s="114"/>
      <c r="F66" s="119"/>
      <c r="L66" s="260"/>
      <c r="M66" s="260"/>
      <c r="N66" s="261"/>
    </row>
    <row r="67" spans="1:14" ht="15" x14ac:dyDescent="0.2">
      <c r="A67" s="7" t="s">
        <v>17</v>
      </c>
      <c r="B67" s="7" t="s">
        <v>182</v>
      </c>
      <c r="C67" s="73">
        <v>2015</v>
      </c>
      <c r="D67" s="194">
        <v>0.15393643997437267</v>
      </c>
      <c r="E67" s="114"/>
      <c r="F67" s="119"/>
      <c r="L67" s="260"/>
      <c r="M67" s="260"/>
      <c r="N67" s="261"/>
    </row>
    <row r="68" spans="1:14" ht="15" x14ac:dyDescent="0.2">
      <c r="A68" s="7" t="s">
        <v>17</v>
      </c>
      <c r="B68" s="7" t="s">
        <v>181</v>
      </c>
      <c r="C68" s="73">
        <v>2009</v>
      </c>
      <c r="D68" s="194">
        <v>0.81443116691614015</v>
      </c>
      <c r="E68" s="114"/>
      <c r="F68" s="119"/>
      <c r="L68" s="260"/>
      <c r="M68" s="260"/>
      <c r="N68" s="261"/>
    </row>
    <row r="69" spans="1:14" ht="15" x14ac:dyDescent="0.2">
      <c r="A69" s="7" t="s">
        <v>17</v>
      </c>
      <c r="B69" s="7" t="s">
        <v>181</v>
      </c>
      <c r="C69" s="73">
        <v>2010</v>
      </c>
      <c r="D69" s="194">
        <v>0.80729736316122513</v>
      </c>
      <c r="E69" s="114"/>
      <c r="F69" s="119"/>
      <c r="L69" s="260"/>
      <c r="M69" s="260"/>
      <c r="N69" s="261"/>
    </row>
    <row r="70" spans="1:14" ht="15" x14ac:dyDescent="0.2">
      <c r="A70" s="7" t="s">
        <v>17</v>
      </c>
      <c r="B70" s="7" t="s">
        <v>181</v>
      </c>
      <c r="C70" s="73">
        <v>2011</v>
      </c>
      <c r="D70" s="194">
        <v>0.81479439289660405</v>
      </c>
      <c r="E70" s="114"/>
      <c r="F70" s="119"/>
      <c r="L70" s="260"/>
      <c r="M70" s="260"/>
      <c r="N70" s="261"/>
    </row>
    <row r="71" spans="1:14" ht="15" x14ac:dyDescent="0.2">
      <c r="A71" s="7" t="s">
        <v>17</v>
      </c>
      <c r="B71" s="7" t="s">
        <v>181</v>
      </c>
      <c r="C71" s="8">
        <v>2012</v>
      </c>
      <c r="D71" s="194">
        <v>0.83010737098377407</v>
      </c>
      <c r="E71" s="114"/>
      <c r="F71" s="119"/>
      <c r="L71" s="260"/>
      <c r="M71" s="260"/>
      <c r="N71" s="261"/>
    </row>
    <row r="72" spans="1:14" ht="15" x14ac:dyDescent="0.2">
      <c r="A72" s="7" t="s">
        <v>17</v>
      </c>
      <c r="B72" s="7" t="s">
        <v>181</v>
      </c>
      <c r="C72" s="8">
        <v>2013</v>
      </c>
      <c r="D72" s="194">
        <v>0.83078454847824612</v>
      </c>
      <c r="E72" s="114"/>
      <c r="F72" s="119"/>
      <c r="G72" s="114"/>
    </row>
    <row r="73" spans="1:14" ht="15" x14ac:dyDescent="0.2">
      <c r="A73" s="7" t="s">
        <v>17</v>
      </c>
      <c r="B73" s="7" t="s">
        <v>181</v>
      </c>
      <c r="C73" s="8">
        <v>2014</v>
      </c>
      <c r="D73" s="194">
        <v>0.84265941119303345</v>
      </c>
      <c r="E73" s="114"/>
      <c r="F73" s="119"/>
    </row>
    <row r="74" spans="1:14" ht="15" x14ac:dyDescent="0.2">
      <c r="A74" s="7" t="s">
        <v>17</v>
      </c>
      <c r="B74" s="7" t="s">
        <v>181</v>
      </c>
      <c r="C74" s="8">
        <v>2015</v>
      </c>
      <c r="D74" s="194">
        <v>0.84606356002562733</v>
      </c>
      <c r="E74" s="114"/>
      <c r="F74" s="119"/>
    </row>
    <row r="75" spans="1:14" ht="15" x14ac:dyDescent="0.2">
      <c r="A75" s="7" t="s">
        <v>18</v>
      </c>
      <c r="B75" s="7" t="s">
        <v>182</v>
      </c>
      <c r="C75" s="8">
        <v>2009</v>
      </c>
      <c r="D75" s="240">
        <v>0.21685260773326454</v>
      </c>
      <c r="E75" s="114"/>
      <c r="F75" s="119"/>
    </row>
    <row r="76" spans="1:14" ht="15" x14ac:dyDescent="0.2">
      <c r="A76" s="7" t="s">
        <v>18</v>
      </c>
      <c r="B76" s="7" t="s">
        <v>182</v>
      </c>
      <c r="C76" s="8">
        <v>2010</v>
      </c>
      <c r="D76" s="263">
        <v>0.22932924966005871</v>
      </c>
      <c r="E76" s="114"/>
      <c r="F76" s="119"/>
    </row>
    <row r="77" spans="1:14" ht="15" x14ac:dyDescent="0.2">
      <c r="A77" s="7" t="s">
        <v>18</v>
      </c>
      <c r="B77" s="7" t="s">
        <v>182</v>
      </c>
      <c r="C77" s="73">
        <v>2011</v>
      </c>
      <c r="D77" s="194">
        <v>0.22365736135206374</v>
      </c>
      <c r="E77" s="114"/>
      <c r="F77" s="119"/>
    </row>
    <row r="78" spans="1:14" ht="15" x14ac:dyDescent="0.2">
      <c r="A78" s="7" t="s">
        <v>18</v>
      </c>
      <c r="B78" s="7" t="s">
        <v>182</v>
      </c>
      <c r="C78" s="73">
        <v>2012</v>
      </c>
      <c r="D78" s="194">
        <v>0.2061081391821612</v>
      </c>
      <c r="E78" s="114"/>
      <c r="F78" s="119"/>
    </row>
    <row r="79" spans="1:14" ht="15" x14ac:dyDescent="0.2">
      <c r="A79" s="7" t="s">
        <v>18</v>
      </c>
      <c r="B79" s="7" t="s">
        <v>182</v>
      </c>
      <c r="C79" s="73">
        <v>2013</v>
      </c>
      <c r="D79" s="194">
        <v>0.20027300506820273</v>
      </c>
      <c r="E79" s="114"/>
      <c r="F79" s="119"/>
    </row>
    <row r="80" spans="1:14" ht="15" x14ac:dyDescent="0.2">
      <c r="A80" s="7" t="s">
        <v>18</v>
      </c>
      <c r="B80" s="7" t="s">
        <v>182</v>
      </c>
      <c r="C80" s="73">
        <v>2014</v>
      </c>
      <c r="D80" s="194">
        <v>0.1812741027158277</v>
      </c>
      <c r="E80" s="114"/>
      <c r="F80" s="119"/>
    </row>
    <row r="81" spans="1:11" ht="15" x14ac:dyDescent="0.2">
      <c r="A81" s="7" t="s">
        <v>18</v>
      </c>
      <c r="B81" s="7" t="s">
        <v>182</v>
      </c>
      <c r="C81" s="73">
        <v>2015</v>
      </c>
      <c r="D81" s="194">
        <v>0.17491665809870879</v>
      </c>
      <c r="E81" s="114"/>
      <c r="F81" s="119"/>
    </row>
    <row r="82" spans="1:11" ht="15" x14ac:dyDescent="0.2">
      <c r="A82" s="7" t="s">
        <v>18</v>
      </c>
      <c r="B82" s="7" t="s">
        <v>181</v>
      </c>
      <c r="C82" s="73">
        <v>2009</v>
      </c>
      <c r="D82" s="194">
        <v>0.78314739226673546</v>
      </c>
      <c r="E82" s="114"/>
      <c r="F82" s="119"/>
    </row>
    <row r="83" spans="1:11" ht="15" x14ac:dyDescent="0.2">
      <c r="A83" s="7" t="s">
        <v>18</v>
      </c>
      <c r="B83" s="7" t="s">
        <v>181</v>
      </c>
      <c r="C83" s="7">
        <v>2010</v>
      </c>
      <c r="D83" s="194">
        <v>0.77067031255335527</v>
      </c>
      <c r="E83" s="114"/>
      <c r="F83" s="119"/>
      <c r="G83" s="114"/>
    </row>
    <row r="84" spans="1:11" ht="15" x14ac:dyDescent="0.2">
      <c r="A84" s="7" t="s">
        <v>18</v>
      </c>
      <c r="B84" s="7" t="s">
        <v>181</v>
      </c>
      <c r="C84" s="7">
        <v>2011</v>
      </c>
      <c r="D84" s="194">
        <v>0.77634263864793629</v>
      </c>
      <c r="E84" s="114"/>
      <c r="F84" s="119"/>
      <c r="G84" s="114"/>
    </row>
    <row r="85" spans="1:11" ht="15" x14ac:dyDescent="0.2">
      <c r="A85" s="7" t="s">
        <v>18</v>
      </c>
      <c r="B85" s="7" t="s">
        <v>181</v>
      </c>
      <c r="C85" s="7">
        <v>2012</v>
      </c>
      <c r="D85" s="194">
        <v>0.7938918608178388</v>
      </c>
      <c r="E85" s="114"/>
      <c r="F85" s="119"/>
      <c r="G85" s="257"/>
      <c r="H85" s="524"/>
      <c r="I85" s="525"/>
      <c r="J85" s="525"/>
      <c r="K85" s="525"/>
    </row>
    <row r="86" spans="1:11" ht="15" x14ac:dyDescent="0.2">
      <c r="A86" s="7" t="s">
        <v>18</v>
      </c>
      <c r="B86" s="7" t="s">
        <v>181</v>
      </c>
      <c r="C86" s="8">
        <v>2013</v>
      </c>
      <c r="D86" s="194">
        <v>0.79972743625909792</v>
      </c>
      <c r="E86" s="114"/>
      <c r="F86" s="119"/>
      <c r="H86" s="258"/>
      <c r="I86" s="258"/>
      <c r="J86" s="258"/>
      <c r="K86" s="258"/>
    </row>
    <row r="87" spans="1:11" ht="15" x14ac:dyDescent="0.2">
      <c r="A87" s="7" t="s">
        <v>18</v>
      </c>
      <c r="B87" s="7" t="s">
        <v>181</v>
      </c>
      <c r="C87" s="8">
        <v>2014</v>
      </c>
      <c r="D87" s="240">
        <v>0.81872589728417233</v>
      </c>
      <c r="E87" s="114"/>
      <c r="F87" s="119"/>
      <c r="G87" s="262"/>
      <c r="H87" s="260"/>
      <c r="I87" s="260"/>
      <c r="J87" s="261"/>
    </row>
    <row r="88" spans="1:11" ht="15" x14ac:dyDescent="0.2">
      <c r="A88" s="7" t="s">
        <v>18</v>
      </c>
      <c r="B88" s="7" t="s">
        <v>181</v>
      </c>
      <c r="C88" s="8">
        <v>2015</v>
      </c>
      <c r="D88" s="263">
        <v>0.82508334190129118</v>
      </c>
      <c r="E88" s="114"/>
      <c r="F88" s="119"/>
      <c r="G88" s="262"/>
      <c r="H88" s="260"/>
      <c r="I88" s="260"/>
      <c r="J88" s="261"/>
    </row>
    <row r="89" spans="1:11" ht="15" x14ac:dyDescent="0.2">
      <c r="A89" s="7" t="s">
        <v>109</v>
      </c>
      <c r="B89" s="7" t="s">
        <v>182</v>
      </c>
      <c r="C89" s="73">
        <v>2009</v>
      </c>
      <c r="D89" s="194">
        <v>0.22001156794440782</v>
      </c>
      <c r="E89" s="114"/>
      <c r="F89" s="119"/>
      <c r="G89" s="262"/>
      <c r="H89" s="260"/>
      <c r="I89" s="260"/>
      <c r="J89" s="261"/>
    </row>
    <row r="90" spans="1:11" ht="15" x14ac:dyDescent="0.2">
      <c r="A90" s="7" t="s">
        <v>109</v>
      </c>
      <c r="B90" s="7" t="s">
        <v>182</v>
      </c>
      <c r="C90" s="73">
        <v>2010</v>
      </c>
      <c r="D90" s="194">
        <v>0.230190452231645</v>
      </c>
      <c r="E90" s="114"/>
      <c r="F90" s="119"/>
      <c r="G90" s="259"/>
      <c r="H90" s="260"/>
      <c r="I90" s="260"/>
      <c r="J90" s="261"/>
    </row>
    <row r="91" spans="1:11" ht="15" x14ac:dyDescent="0.2">
      <c r="A91" s="7" t="s">
        <v>109</v>
      </c>
      <c r="B91" s="7" t="s">
        <v>182</v>
      </c>
      <c r="C91" s="73">
        <v>2011</v>
      </c>
      <c r="D91" s="194">
        <v>0.22071605521353355</v>
      </c>
      <c r="E91" s="114"/>
      <c r="F91" s="119"/>
      <c r="G91" s="259"/>
      <c r="H91" s="260"/>
      <c r="I91" s="260"/>
      <c r="J91" s="261"/>
    </row>
    <row r="92" spans="1:11" ht="15" x14ac:dyDescent="0.2">
      <c r="A92" s="7" t="s">
        <v>109</v>
      </c>
      <c r="B92" s="7" t="s">
        <v>182</v>
      </c>
      <c r="C92" s="73">
        <v>2012</v>
      </c>
      <c r="D92" s="194">
        <v>0.20856712601553126</v>
      </c>
      <c r="E92" s="114"/>
      <c r="F92" s="119"/>
      <c r="G92" s="259"/>
      <c r="H92" s="260"/>
      <c r="I92" s="260"/>
      <c r="J92" s="261"/>
    </row>
    <row r="93" spans="1:11" ht="15" x14ac:dyDescent="0.2">
      <c r="A93" s="7" t="s">
        <v>109</v>
      </c>
      <c r="B93" s="7" t="s">
        <v>182</v>
      </c>
      <c r="C93" s="73">
        <v>2013</v>
      </c>
      <c r="D93" s="194">
        <v>0.20332386747473191</v>
      </c>
      <c r="E93" s="114"/>
      <c r="F93" s="119"/>
      <c r="G93" s="259"/>
      <c r="H93" s="260"/>
      <c r="I93" s="260"/>
      <c r="J93" s="261"/>
    </row>
    <row r="94" spans="1:11" ht="15" x14ac:dyDescent="0.2">
      <c r="A94" s="7" t="s">
        <v>109</v>
      </c>
      <c r="B94" s="7" t="s">
        <v>182</v>
      </c>
      <c r="C94" s="73">
        <v>2014</v>
      </c>
      <c r="D94" s="194">
        <v>0.18832532156306189</v>
      </c>
      <c r="E94" s="114"/>
      <c r="F94" s="119"/>
      <c r="G94" s="114"/>
    </row>
    <row r="95" spans="1:11" ht="15" x14ac:dyDescent="0.2">
      <c r="A95" s="7" t="s">
        <v>109</v>
      </c>
      <c r="B95" s="7" t="s">
        <v>182</v>
      </c>
      <c r="C95" s="7">
        <v>2015</v>
      </c>
      <c r="D95" s="194">
        <v>0.18351286645363857</v>
      </c>
      <c r="E95" s="114"/>
      <c r="F95" s="119"/>
      <c r="G95" s="114"/>
    </row>
    <row r="96" spans="1:11" ht="15" x14ac:dyDescent="0.2">
      <c r="A96" s="7" t="s">
        <v>109</v>
      </c>
      <c r="B96" s="7" t="s">
        <v>181</v>
      </c>
      <c r="C96" s="7">
        <v>2009</v>
      </c>
      <c r="D96" s="194">
        <v>0.77998846958948065</v>
      </c>
      <c r="E96" s="114"/>
      <c r="F96" s="119"/>
      <c r="G96" s="114"/>
    </row>
    <row r="97" spans="1:7" ht="15" x14ac:dyDescent="0.2">
      <c r="A97" s="7" t="s">
        <v>109</v>
      </c>
      <c r="B97" s="7" t="s">
        <v>181</v>
      </c>
      <c r="C97" s="7">
        <v>2010</v>
      </c>
      <c r="D97" s="194">
        <v>0.76980954776835497</v>
      </c>
      <c r="E97" s="114"/>
      <c r="F97" s="119"/>
      <c r="G97" s="114"/>
    </row>
    <row r="98" spans="1:7" ht="15" x14ac:dyDescent="0.2">
      <c r="A98" s="7" t="s">
        <v>109</v>
      </c>
      <c r="B98" s="7" t="s">
        <v>181</v>
      </c>
      <c r="C98" s="8">
        <v>2011</v>
      </c>
      <c r="D98" s="194">
        <v>0.77928394478646645</v>
      </c>
      <c r="E98" s="114"/>
      <c r="F98" s="119"/>
      <c r="G98" s="114"/>
    </row>
    <row r="99" spans="1:7" ht="15" x14ac:dyDescent="0.2">
      <c r="A99" s="7" t="s">
        <v>109</v>
      </c>
      <c r="B99" s="7" t="s">
        <v>181</v>
      </c>
      <c r="C99" s="8">
        <v>2012</v>
      </c>
      <c r="D99" s="240">
        <v>0.79143287398446871</v>
      </c>
      <c r="E99" s="114"/>
      <c r="F99" s="119"/>
      <c r="G99" s="114"/>
    </row>
    <row r="100" spans="1:7" ht="15" x14ac:dyDescent="0.2">
      <c r="A100" s="7" t="s">
        <v>109</v>
      </c>
      <c r="B100" s="7" t="s">
        <v>181</v>
      </c>
      <c r="C100" s="8">
        <v>2013</v>
      </c>
      <c r="D100" s="263">
        <v>0.79667613252526814</v>
      </c>
      <c r="E100" s="114"/>
      <c r="F100" s="119"/>
      <c r="G100" s="114"/>
    </row>
    <row r="101" spans="1:7" ht="15" x14ac:dyDescent="0.2">
      <c r="A101" s="7" t="s">
        <v>109</v>
      </c>
      <c r="B101" s="7" t="s">
        <v>181</v>
      </c>
      <c r="C101" s="73">
        <v>2014</v>
      </c>
      <c r="D101" s="194">
        <v>0.81167467843693808</v>
      </c>
      <c r="E101" s="114"/>
      <c r="F101" s="119"/>
      <c r="G101" s="114"/>
    </row>
    <row r="102" spans="1:7" ht="15" x14ac:dyDescent="0.2">
      <c r="A102" s="7" t="s">
        <v>109</v>
      </c>
      <c r="B102" s="7" t="s">
        <v>181</v>
      </c>
      <c r="C102" s="73">
        <v>2015</v>
      </c>
      <c r="D102" s="194">
        <v>0.81648713354636149</v>
      </c>
      <c r="E102" s="114"/>
      <c r="F102" s="119"/>
      <c r="G102" s="114"/>
    </row>
    <row r="103" spans="1:7" ht="15" x14ac:dyDescent="0.2">
      <c r="A103" s="7"/>
      <c r="B103" s="7"/>
      <c r="C103" s="73"/>
      <c r="D103" s="194"/>
      <c r="E103" s="114"/>
      <c r="F103" s="119"/>
      <c r="G103" s="114"/>
    </row>
    <row r="104" spans="1:7" ht="15" x14ac:dyDescent="0.2">
      <c r="A104" s="7"/>
      <c r="B104" s="7"/>
      <c r="C104" s="73"/>
      <c r="D104" s="194"/>
      <c r="E104" s="114"/>
      <c r="F104" s="119"/>
      <c r="G104" s="114"/>
    </row>
    <row r="105" spans="1:7" ht="15" x14ac:dyDescent="0.2">
      <c r="A105" s="7"/>
      <c r="B105" s="7"/>
      <c r="C105" s="73"/>
      <c r="D105" s="194"/>
      <c r="E105" s="114"/>
      <c r="F105" s="119"/>
      <c r="G105" s="114"/>
    </row>
    <row r="106" spans="1:7" ht="15" x14ac:dyDescent="0.2">
      <c r="A106" s="7"/>
      <c r="B106" s="7"/>
      <c r="C106" s="73"/>
      <c r="D106" s="194"/>
      <c r="E106" s="114"/>
      <c r="F106" s="119"/>
      <c r="G106" s="114"/>
    </row>
    <row r="107" spans="1:7" ht="15" x14ac:dyDescent="0.2">
      <c r="A107" s="7"/>
      <c r="B107" s="7"/>
      <c r="C107" s="7"/>
      <c r="D107" s="194"/>
      <c r="E107" s="114"/>
      <c r="F107" s="119"/>
      <c r="G107" s="114"/>
    </row>
    <row r="108" spans="1:7" ht="15" x14ac:dyDescent="0.2">
      <c r="A108" s="7"/>
      <c r="B108" s="7"/>
      <c r="C108" s="7"/>
      <c r="D108" s="194"/>
      <c r="E108" s="114"/>
      <c r="F108" s="119"/>
      <c r="G108" s="114"/>
    </row>
    <row r="109" spans="1:7" ht="15" x14ac:dyDescent="0.2">
      <c r="A109" s="7"/>
      <c r="B109" s="7"/>
      <c r="C109" s="7"/>
      <c r="D109" s="194"/>
      <c r="E109" s="114"/>
      <c r="F109" s="119"/>
      <c r="G109" s="114"/>
    </row>
    <row r="110" spans="1:7" ht="15" x14ac:dyDescent="0.2">
      <c r="A110" s="7"/>
      <c r="B110" s="7"/>
      <c r="C110" s="8"/>
      <c r="D110" s="194"/>
      <c r="E110" s="114"/>
      <c r="F110" s="119"/>
      <c r="G110" s="114"/>
    </row>
    <row r="111" spans="1:7" ht="15" x14ac:dyDescent="0.2">
      <c r="A111" s="7"/>
      <c r="B111" s="7"/>
      <c r="C111" s="8"/>
      <c r="D111" s="240"/>
      <c r="E111" s="114"/>
      <c r="F111" s="119"/>
      <c r="G111" s="114"/>
    </row>
    <row r="112" spans="1:7" ht="15" x14ac:dyDescent="0.2">
      <c r="A112" s="7"/>
      <c r="B112" s="7"/>
      <c r="C112" s="8"/>
      <c r="D112" s="263"/>
      <c r="E112" s="114"/>
      <c r="F112" s="119"/>
      <c r="G112" s="114"/>
    </row>
    <row r="113" spans="1:7" ht="15" x14ac:dyDescent="0.2">
      <c r="A113" s="7"/>
      <c r="B113" s="7"/>
      <c r="C113" s="73"/>
      <c r="D113" s="194"/>
      <c r="E113" s="114"/>
      <c r="F113" s="119"/>
      <c r="G113" s="114"/>
    </row>
    <row r="114" spans="1:7" ht="15" x14ac:dyDescent="0.2">
      <c r="A114" s="7"/>
      <c r="B114" s="7"/>
      <c r="C114" s="73"/>
      <c r="D114" s="194"/>
      <c r="E114" s="114"/>
      <c r="F114" s="119"/>
      <c r="G114" s="114"/>
    </row>
    <row r="115" spans="1:7" ht="15" x14ac:dyDescent="0.2">
      <c r="A115" s="7"/>
      <c r="B115" s="7"/>
      <c r="C115" s="73"/>
      <c r="D115" s="194"/>
      <c r="E115" s="114"/>
      <c r="F115" s="119"/>
      <c r="G115" s="114"/>
    </row>
    <row r="116" spans="1:7" ht="15" x14ac:dyDescent="0.2">
      <c r="A116" s="7"/>
      <c r="B116" s="7"/>
      <c r="C116" s="73"/>
      <c r="D116" s="194"/>
      <c r="E116" s="114"/>
      <c r="F116" s="119"/>
      <c r="G116" s="114"/>
    </row>
    <row r="117" spans="1:7" ht="15" x14ac:dyDescent="0.2">
      <c r="A117" s="7"/>
      <c r="B117" s="7"/>
      <c r="C117" s="73"/>
      <c r="D117" s="194"/>
      <c r="E117" s="114"/>
      <c r="F117" s="119"/>
      <c r="G117" s="114"/>
    </row>
    <row r="118" spans="1:7" ht="15" x14ac:dyDescent="0.2">
      <c r="A118" s="7"/>
      <c r="B118" s="7"/>
      <c r="C118" s="73"/>
      <c r="D118" s="194"/>
      <c r="E118" s="114"/>
      <c r="F118" s="119"/>
      <c r="G118" s="114"/>
    </row>
    <row r="119" spans="1:7" ht="15" x14ac:dyDescent="0.2">
      <c r="A119" s="7"/>
      <c r="B119" s="7"/>
      <c r="C119" s="7"/>
      <c r="D119" s="194"/>
      <c r="E119" s="114"/>
      <c r="F119" s="119"/>
      <c r="G119" s="114"/>
    </row>
    <row r="120" spans="1:7" ht="15" x14ac:dyDescent="0.2">
      <c r="A120" s="7"/>
      <c r="B120" s="7"/>
      <c r="C120" s="7"/>
      <c r="D120" s="194"/>
      <c r="E120" s="114"/>
      <c r="F120" s="119"/>
      <c r="G120" s="114"/>
    </row>
    <row r="121" spans="1:7" ht="15" x14ac:dyDescent="0.2">
      <c r="A121" s="7"/>
      <c r="B121" s="7"/>
      <c r="C121" s="7"/>
      <c r="D121" s="194"/>
      <c r="E121" s="114"/>
      <c r="F121" s="119"/>
      <c r="G121" s="114"/>
    </row>
    <row r="122" spans="1:7" ht="15" x14ac:dyDescent="0.2">
      <c r="A122" s="7"/>
      <c r="B122" s="7"/>
      <c r="C122" s="8"/>
      <c r="D122" s="194"/>
      <c r="E122" s="114"/>
      <c r="F122" s="119"/>
      <c r="G122" s="114"/>
    </row>
    <row r="123" spans="1:7" ht="15" x14ac:dyDescent="0.2">
      <c r="A123" s="7"/>
      <c r="B123" s="7"/>
      <c r="C123" s="8"/>
      <c r="D123" s="240"/>
      <c r="E123" s="114"/>
      <c r="F123" s="119"/>
      <c r="G123" s="114"/>
    </row>
    <row r="124" spans="1:7" ht="15" x14ac:dyDescent="0.2">
      <c r="A124" s="7"/>
      <c r="B124" s="7"/>
      <c r="C124" s="8"/>
      <c r="D124" s="263"/>
      <c r="E124" s="114"/>
      <c r="F124" s="119"/>
      <c r="G124" s="114"/>
    </row>
    <row r="125" spans="1:7" ht="15" x14ac:dyDescent="0.2">
      <c r="A125" s="7"/>
      <c r="B125" s="7"/>
      <c r="C125" s="73"/>
      <c r="D125" s="194"/>
      <c r="E125" s="114"/>
      <c r="F125" s="119"/>
      <c r="G125" s="114"/>
    </row>
    <row r="126" spans="1:7" ht="15" x14ac:dyDescent="0.2">
      <c r="A126" s="7"/>
      <c r="B126" s="7"/>
      <c r="C126" s="73"/>
      <c r="D126" s="194"/>
      <c r="E126" s="114"/>
      <c r="F126" s="119"/>
      <c r="G126" s="114"/>
    </row>
    <row r="127" spans="1:7" ht="15" x14ac:dyDescent="0.2">
      <c r="A127" s="7"/>
      <c r="B127" s="7"/>
      <c r="C127" s="73"/>
      <c r="D127" s="194"/>
      <c r="E127" s="114"/>
      <c r="F127" s="119"/>
      <c r="G127" s="114"/>
    </row>
    <row r="128" spans="1:7" ht="15" x14ac:dyDescent="0.2">
      <c r="A128" s="7"/>
      <c r="B128" s="7"/>
      <c r="C128" s="73"/>
      <c r="D128" s="194"/>
      <c r="E128" s="114"/>
      <c r="F128" s="119"/>
      <c r="G128" s="114"/>
    </row>
    <row r="129" spans="1:7" ht="15" x14ac:dyDescent="0.2">
      <c r="A129" s="7"/>
      <c r="B129" s="7"/>
      <c r="C129" s="73"/>
      <c r="D129" s="194"/>
      <c r="E129" s="114"/>
      <c r="F129" s="119"/>
      <c r="G129" s="114"/>
    </row>
    <row r="130" spans="1:7" ht="15" x14ac:dyDescent="0.2">
      <c r="A130" s="7"/>
      <c r="B130" s="7"/>
      <c r="C130" s="73"/>
      <c r="D130" s="194"/>
      <c r="E130" s="114"/>
      <c r="F130" s="119"/>
      <c r="G130" s="114"/>
    </row>
    <row r="131" spans="1:7" ht="15" x14ac:dyDescent="0.2">
      <c r="A131" s="7"/>
      <c r="B131" s="7"/>
      <c r="C131" s="7"/>
      <c r="D131" s="194"/>
      <c r="E131" s="114"/>
      <c r="F131" s="119"/>
      <c r="G131" s="114"/>
    </row>
    <row r="132" spans="1:7" ht="15" x14ac:dyDescent="0.2">
      <c r="A132" s="7"/>
      <c r="B132" s="7"/>
      <c r="C132" s="7"/>
      <c r="D132" s="194"/>
      <c r="E132" s="114"/>
      <c r="F132" s="119"/>
      <c r="G132" s="114"/>
    </row>
    <row r="133" spans="1:7" ht="15" x14ac:dyDescent="0.2">
      <c r="A133" s="7"/>
      <c r="B133" s="7"/>
      <c r="C133" s="7"/>
      <c r="D133" s="194"/>
      <c r="E133" s="114"/>
      <c r="F133" s="119"/>
      <c r="G133" s="114"/>
    </row>
    <row r="134" spans="1:7" ht="15" x14ac:dyDescent="0.2">
      <c r="A134" s="7"/>
      <c r="B134" s="7"/>
      <c r="C134" s="8"/>
      <c r="D134" s="194"/>
      <c r="E134" s="114"/>
      <c r="F134" s="119"/>
      <c r="G134" s="114"/>
    </row>
    <row r="135" spans="1:7" ht="15" x14ac:dyDescent="0.2">
      <c r="A135" s="7"/>
      <c r="B135" s="7"/>
      <c r="C135" s="8"/>
      <c r="D135" s="240"/>
      <c r="E135" s="114"/>
      <c r="F135" s="119"/>
      <c r="G135" s="114"/>
    </row>
    <row r="136" spans="1:7" ht="15" x14ac:dyDescent="0.2">
      <c r="A136" s="7"/>
      <c r="B136" s="7"/>
      <c r="C136" s="8"/>
      <c r="D136" s="263"/>
      <c r="E136" s="114"/>
      <c r="F136" s="119"/>
      <c r="G136" s="114"/>
    </row>
    <row r="137" spans="1:7" ht="15" x14ac:dyDescent="0.2">
      <c r="A137" s="7"/>
      <c r="B137" s="7"/>
      <c r="C137" s="73"/>
      <c r="D137" s="194"/>
      <c r="E137" s="114"/>
      <c r="F137" s="119"/>
      <c r="G137" s="114"/>
    </row>
    <row r="138" spans="1:7" ht="15" x14ac:dyDescent="0.2">
      <c r="A138" s="7"/>
      <c r="B138" s="7"/>
      <c r="C138" s="73"/>
      <c r="D138" s="194"/>
      <c r="E138" s="114"/>
      <c r="F138" s="119"/>
      <c r="G138" s="114"/>
    </row>
    <row r="139" spans="1:7" ht="15" x14ac:dyDescent="0.2">
      <c r="A139" s="7"/>
      <c r="B139" s="7"/>
      <c r="C139" s="73"/>
      <c r="D139" s="194"/>
      <c r="E139" s="114"/>
      <c r="F139" s="119"/>
      <c r="G139" s="114"/>
    </row>
    <row r="140" spans="1:7" ht="15" x14ac:dyDescent="0.2">
      <c r="A140" s="7"/>
      <c r="B140" s="7"/>
      <c r="C140" s="73"/>
      <c r="D140" s="194"/>
      <c r="E140" s="114"/>
      <c r="F140" s="119"/>
      <c r="G140" s="114"/>
    </row>
    <row r="141" spans="1:7" ht="15" x14ac:dyDescent="0.2">
      <c r="A141" s="7"/>
      <c r="B141" s="7"/>
      <c r="C141" s="73"/>
      <c r="D141" s="194"/>
      <c r="E141" s="114"/>
      <c r="F141" s="119"/>
      <c r="G141" s="114"/>
    </row>
    <row r="142" spans="1:7" ht="15" x14ac:dyDescent="0.2">
      <c r="A142" s="7"/>
      <c r="B142" s="7"/>
      <c r="C142" s="73"/>
      <c r="D142" s="194"/>
      <c r="E142" s="114"/>
      <c r="F142" s="119"/>
      <c r="G142" s="114"/>
    </row>
    <row r="143" spans="1:7" ht="15" x14ac:dyDescent="0.2">
      <c r="A143" s="7"/>
      <c r="B143" s="7"/>
      <c r="C143" s="7"/>
      <c r="D143" s="194"/>
      <c r="E143" s="114"/>
      <c r="F143" s="119"/>
      <c r="G143" s="114"/>
    </row>
    <row r="144" spans="1:7" ht="15" x14ac:dyDescent="0.2">
      <c r="A144" s="7"/>
      <c r="B144" s="7"/>
      <c r="C144" s="7"/>
      <c r="D144" s="194"/>
      <c r="E144" s="114"/>
      <c r="F144" s="119"/>
      <c r="G144" s="114"/>
    </row>
    <row r="145" spans="1:7" ht="15" x14ac:dyDescent="0.2">
      <c r="A145" s="7"/>
      <c r="B145" s="7"/>
      <c r="C145" s="7"/>
      <c r="D145" s="194"/>
      <c r="E145" s="114"/>
      <c r="F145" s="119"/>
      <c r="G145" s="114"/>
    </row>
    <row r="146" spans="1:7" ht="15" x14ac:dyDescent="0.2">
      <c r="A146" s="7"/>
      <c r="B146" s="7"/>
      <c r="C146" s="8"/>
      <c r="D146" s="194"/>
      <c r="E146" s="114"/>
      <c r="F146" s="119"/>
      <c r="G146" s="114"/>
    </row>
    <row r="147" spans="1:7" ht="15" x14ac:dyDescent="0.2">
      <c r="A147" s="7"/>
      <c r="B147" s="7"/>
      <c r="C147" s="8"/>
      <c r="D147" s="240"/>
      <c r="E147" s="114"/>
      <c r="F147" s="119"/>
      <c r="G147" s="114"/>
    </row>
    <row r="148" spans="1:7" ht="15" x14ac:dyDescent="0.2">
      <c r="A148" s="7"/>
      <c r="B148" s="7"/>
      <c r="C148" s="8"/>
      <c r="D148" s="263"/>
      <c r="E148" s="114"/>
      <c r="F148" s="119"/>
      <c r="G148" s="114"/>
    </row>
    <row r="149" spans="1:7" ht="15" x14ac:dyDescent="0.2">
      <c r="A149" s="7"/>
      <c r="B149" s="7"/>
      <c r="C149" s="73"/>
      <c r="D149" s="194"/>
      <c r="E149" s="114"/>
      <c r="F149" s="119"/>
      <c r="G149" s="114"/>
    </row>
    <row r="150" spans="1:7" ht="15" x14ac:dyDescent="0.2">
      <c r="A150" s="7"/>
      <c r="B150" s="7"/>
      <c r="C150" s="73"/>
      <c r="D150" s="194"/>
      <c r="E150" s="114"/>
      <c r="F150" s="119"/>
      <c r="G150" s="114"/>
    </row>
    <row r="151" spans="1:7" ht="15" x14ac:dyDescent="0.2">
      <c r="A151" s="7"/>
      <c r="B151" s="7"/>
      <c r="C151" s="73"/>
      <c r="D151" s="194"/>
      <c r="E151" s="114"/>
      <c r="F151" s="119"/>
      <c r="G151" s="114"/>
    </row>
    <row r="152" spans="1:7" ht="15" x14ac:dyDescent="0.2">
      <c r="A152" s="7"/>
      <c r="B152" s="7"/>
      <c r="C152" s="73"/>
      <c r="D152" s="194"/>
      <c r="E152" s="114"/>
      <c r="F152" s="119"/>
      <c r="G152" s="114"/>
    </row>
    <row r="153" spans="1:7" ht="15" x14ac:dyDescent="0.2">
      <c r="A153" s="7"/>
      <c r="B153" s="7"/>
      <c r="C153" s="73"/>
      <c r="D153" s="194"/>
      <c r="E153" s="114"/>
      <c r="F153" s="119"/>
      <c r="G153" s="114"/>
    </row>
    <row r="154" spans="1:7" ht="15" x14ac:dyDescent="0.2">
      <c r="A154" s="7"/>
      <c r="B154" s="7"/>
      <c r="C154" s="73"/>
      <c r="D154" s="194"/>
      <c r="E154" s="114"/>
      <c r="F154" s="119"/>
      <c r="G154" s="114"/>
    </row>
    <row r="155" spans="1:7" ht="15" x14ac:dyDescent="0.2">
      <c r="A155" s="7"/>
      <c r="B155" s="7"/>
      <c r="C155" s="7"/>
      <c r="D155" s="194"/>
      <c r="E155" s="114"/>
      <c r="F155" s="119"/>
      <c r="G155" s="114"/>
    </row>
    <row r="156" spans="1:7" ht="15" x14ac:dyDescent="0.2">
      <c r="A156" s="7"/>
      <c r="B156" s="7"/>
      <c r="C156" s="7"/>
      <c r="D156" s="194"/>
      <c r="E156" s="114"/>
      <c r="F156" s="119"/>
      <c r="G156" s="114"/>
    </row>
    <row r="157" spans="1:7" ht="15" x14ac:dyDescent="0.2">
      <c r="A157" s="7"/>
      <c r="B157" s="7"/>
      <c r="C157" s="7"/>
      <c r="D157" s="194"/>
      <c r="E157" s="114"/>
      <c r="F157" s="119"/>
      <c r="G157" s="114"/>
    </row>
    <row r="158" spans="1:7" ht="15" x14ac:dyDescent="0.2">
      <c r="A158" s="7"/>
      <c r="B158" s="7"/>
      <c r="C158" s="8"/>
      <c r="D158" s="194"/>
      <c r="E158" s="114"/>
      <c r="F158" s="119"/>
      <c r="G158" s="114"/>
    </row>
    <row r="159" spans="1:7" ht="15" x14ac:dyDescent="0.2">
      <c r="A159" s="7"/>
      <c r="B159" s="7"/>
      <c r="C159" s="8"/>
      <c r="D159" s="240"/>
      <c r="E159" s="114"/>
      <c r="F159" s="119"/>
      <c r="G159" s="114"/>
    </row>
    <row r="160" spans="1:7" ht="15" x14ac:dyDescent="0.2">
      <c r="A160" s="7"/>
      <c r="B160" s="7"/>
      <c r="C160" s="8"/>
      <c r="D160" s="263"/>
      <c r="E160" s="114"/>
      <c r="F160" s="119"/>
      <c r="G160" s="114"/>
    </row>
    <row r="161" spans="1:9" ht="15" x14ac:dyDescent="0.2">
      <c r="A161" s="7"/>
      <c r="B161" s="7"/>
      <c r="C161" s="73"/>
      <c r="D161" s="194"/>
      <c r="E161" s="114"/>
      <c r="F161" s="119"/>
      <c r="G161" s="114"/>
    </row>
    <row r="162" spans="1:9" ht="15" x14ac:dyDescent="0.2">
      <c r="A162" s="7"/>
      <c r="B162" s="7"/>
      <c r="C162" s="73"/>
      <c r="D162" s="194"/>
      <c r="E162" s="114"/>
      <c r="F162" s="119"/>
      <c r="G162" s="114"/>
    </row>
    <row r="163" spans="1:9" ht="15" x14ac:dyDescent="0.2">
      <c r="A163" s="7"/>
      <c r="B163" s="7"/>
      <c r="C163" s="73"/>
      <c r="D163" s="194"/>
      <c r="E163" s="114"/>
      <c r="F163" s="119"/>
      <c r="G163" s="114"/>
    </row>
    <row r="164" spans="1:9" ht="15" x14ac:dyDescent="0.2">
      <c r="A164" s="7"/>
      <c r="B164" s="7"/>
      <c r="C164" s="73"/>
      <c r="D164" s="194"/>
      <c r="E164" s="114"/>
      <c r="F164" s="119"/>
      <c r="G164" s="114"/>
    </row>
    <row r="165" spans="1:9" ht="15" x14ac:dyDescent="0.2">
      <c r="A165" s="7"/>
      <c r="B165" s="7"/>
      <c r="C165" s="73"/>
      <c r="D165" s="194"/>
      <c r="E165" s="114"/>
      <c r="F165" s="119"/>
      <c r="G165" s="114"/>
    </row>
    <row r="166" spans="1:9" ht="15" x14ac:dyDescent="0.2">
      <c r="A166" s="7"/>
      <c r="B166" s="7"/>
      <c r="C166" s="73"/>
      <c r="D166" s="194"/>
      <c r="E166" s="114"/>
      <c r="F166" s="119"/>
      <c r="G166" s="114"/>
    </row>
    <row r="167" spans="1:9" ht="15" x14ac:dyDescent="0.2">
      <c r="A167" s="7"/>
      <c r="B167" s="7"/>
      <c r="C167" s="7"/>
      <c r="D167" s="194"/>
      <c r="E167" s="114"/>
      <c r="F167" s="119"/>
      <c r="G167" s="114"/>
    </row>
    <row r="168" spans="1:9" ht="15" x14ac:dyDescent="0.2">
      <c r="A168" s="7"/>
      <c r="B168" s="7"/>
      <c r="C168" s="7"/>
      <c r="D168" s="194"/>
      <c r="E168" s="114"/>
      <c r="F168" s="119"/>
      <c r="G168" s="114"/>
    </row>
    <row r="169" spans="1:9" ht="15" x14ac:dyDescent="0.2">
      <c r="A169" s="7"/>
      <c r="B169" s="7"/>
      <c r="C169" s="7"/>
      <c r="D169" s="194"/>
      <c r="E169" s="114"/>
      <c r="F169" s="119"/>
      <c r="G169" s="114"/>
    </row>
    <row r="170" spans="1:9" ht="15" x14ac:dyDescent="0.2">
      <c r="A170" s="7"/>
      <c r="B170" s="7"/>
      <c r="C170" s="8"/>
      <c r="D170" s="240"/>
      <c r="F170" s="119"/>
    </row>
    <row r="171" spans="1:9" x14ac:dyDescent="0.2">
      <c r="A171" s="8"/>
      <c r="B171" s="8"/>
      <c r="C171" s="3"/>
      <c r="D171" s="240"/>
      <c r="E171" s="7"/>
    </row>
    <row r="172" spans="1:9" x14ac:dyDescent="0.2">
      <c r="A172" s="8"/>
      <c r="B172" s="8"/>
      <c r="C172" s="3"/>
      <c r="D172" s="263"/>
      <c r="E172" s="7"/>
    </row>
    <row r="173" spans="1:9" ht="12.75" customHeight="1" x14ac:dyDescent="0.35">
      <c r="A173" s="115"/>
      <c r="B173" s="116"/>
      <c r="C173" s="117"/>
      <c r="D173" s="118"/>
      <c r="E173" s="7"/>
      <c r="I173" s="2"/>
    </row>
    <row r="174" spans="1:9" ht="12.75" customHeight="1" x14ac:dyDescent="0.35">
      <c r="A174" s="115"/>
      <c r="B174" s="116"/>
      <c r="C174" s="117"/>
      <c r="D174" s="118"/>
      <c r="E174" s="7"/>
      <c r="I174" s="2"/>
    </row>
    <row r="175" spans="1:9" ht="12.75" customHeight="1" x14ac:dyDescent="0.35">
      <c r="A175" s="115"/>
      <c r="B175" s="116"/>
      <c r="C175" s="117"/>
      <c r="D175" s="118"/>
      <c r="E175" s="7"/>
      <c r="I175" s="2"/>
    </row>
    <row r="176" spans="1:9" x14ac:dyDescent="0.2">
      <c r="A176" s="115"/>
      <c r="B176" s="116"/>
      <c r="C176" s="117"/>
      <c r="D176" s="118"/>
      <c r="E176" s="7"/>
    </row>
    <row r="177" spans="1:5" x14ac:dyDescent="0.2">
      <c r="A177" s="115"/>
      <c r="B177" s="116"/>
      <c r="C177" s="117"/>
      <c r="D177" s="118"/>
      <c r="E177" s="7"/>
    </row>
    <row r="178" spans="1:5" x14ac:dyDescent="0.2">
      <c r="A178" s="115"/>
      <c r="B178" s="116"/>
      <c r="C178" s="117"/>
      <c r="D178" s="118"/>
      <c r="E178" s="7"/>
    </row>
    <row r="179" spans="1:5" x14ac:dyDescent="0.2">
      <c r="A179" s="115"/>
      <c r="B179" s="116"/>
      <c r="C179" s="117"/>
      <c r="D179" s="118"/>
      <c r="E179" s="7"/>
    </row>
    <row r="180" spans="1:5" x14ac:dyDescent="0.2">
      <c r="D180" s="7"/>
      <c r="E180" s="7"/>
    </row>
    <row r="181" spans="1:5" x14ac:dyDescent="0.2">
      <c r="D181" s="7"/>
      <c r="E181" s="7"/>
    </row>
  </sheetData>
  <mergeCells count="2">
    <mergeCell ref="H85:K85"/>
    <mergeCell ref="L63:O63"/>
  </mergeCells>
  <phoneticPr fontId="5" type="noConversion"/>
  <conditionalFormatting sqref="G19:G40 G50:G62 G83:G84 G72 G86:G169">
    <cfRule type="cellIs" dxfId="88" priority="1" stopIfTrue="1" operator="equal">
      <formula>"""J"""</formula>
    </cfRule>
    <cfRule type="cellIs" dxfId="87" priority="2" stopIfTrue="1" operator="equal">
      <formula>"""L"""</formula>
    </cfRule>
    <cfRule type="cellIs" dxfId="86" priority="3" stopIfTrue="1" operator="equal">
      <formula>"""K"""</formula>
    </cfRule>
  </conditionalFormatting>
  <hyperlinks>
    <hyperlink ref="H1" location="'1'!A1" display="&lt;&lt; Chart"/>
    <hyperlink ref="G1" location="Contents!A1" display="&lt;&lt; Contents"/>
  </hyperlinks>
  <pageMargins left="0.75" right="0.75" top="1" bottom="1" header="0.5" footer="0.5"/>
  <pageSetup paperSize="9" orientation="portrait" verticalDpi="0" r:id="rId1"/>
  <headerFooter alignWithMargins="0"/>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Q64"/>
  <sheetViews>
    <sheetView showGridLines="0" topLeftCell="A24" workbookViewId="0">
      <selection activeCell="C64" sqref="C64"/>
    </sheetView>
  </sheetViews>
  <sheetFormatPr defaultRowHeight="12.75" x14ac:dyDescent="0.2"/>
  <cols>
    <col min="1" max="1" width="19.42578125" bestFit="1" customWidth="1"/>
    <col min="3" max="3" width="30" customWidth="1"/>
    <col min="4" max="4" width="7.85546875" customWidth="1"/>
    <col min="5" max="5" width="11.7109375" customWidth="1"/>
    <col min="7" max="7" width="18.42578125" bestFit="1" customWidth="1"/>
  </cols>
  <sheetData>
    <row r="1" spans="1:12" ht="15.75" x14ac:dyDescent="0.25">
      <c r="A1" s="14" t="s">
        <v>21</v>
      </c>
      <c r="B1" s="1"/>
      <c r="C1" s="1"/>
      <c r="D1" s="1"/>
      <c r="E1" s="69" t="s">
        <v>152</v>
      </c>
      <c r="F1" s="69" t="s">
        <v>99</v>
      </c>
      <c r="G1" s="9" t="s">
        <v>10</v>
      </c>
      <c r="H1" s="17">
        <v>2015</v>
      </c>
      <c r="I1" s="1"/>
      <c r="J1" s="1"/>
      <c r="K1" s="1"/>
      <c r="L1" s="1"/>
    </row>
    <row r="2" spans="1:12" ht="14.25" x14ac:dyDescent="0.2">
      <c r="A2" s="110" t="s">
        <v>23</v>
      </c>
      <c r="G2" s="9" t="s">
        <v>11</v>
      </c>
      <c r="H2" s="17">
        <v>2016</v>
      </c>
      <c r="I2" s="1"/>
      <c r="J2" s="1"/>
      <c r="K2" s="1"/>
      <c r="L2" s="1"/>
    </row>
    <row r="4" spans="1:12" ht="14.25" x14ac:dyDescent="0.2">
      <c r="A4" s="15" t="s">
        <v>0</v>
      </c>
      <c r="B4" s="15" t="s">
        <v>2</v>
      </c>
      <c r="C4" s="15" t="s">
        <v>21</v>
      </c>
      <c r="G4" s="9" t="s">
        <v>14</v>
      </c>
      <c r="H4" s="1"/>
      <c r="I4" s="1"/>
      <c r="J4" s="1"/>
      <c r="K4" s="1"/>
      <c r="L4" s="1"/>
    </row>
    <row r="5" spans="1:12" ht="14.25" x14ac:dyDescent="0.2">
      <c r="A5" s="30" t="s">
        <v>19</v>
      </c>
      <c r="B5" s="30">
        <v>2004</v>
      </c>
      <c r="C5" s="264">
        <v>90.26</v>
      </c>
      <c r="G5" s="11">
        <v>42908</v>
      </c>
      <c r="H5" s="1"/>
      <c r="I5" s="1"/>
      <c r="J5" s="1"/>
      <c r="K5" s="1"/>
      <c r="L5" s="1"/>
    </row>
    <row r="6" spans="1:12" x14ac:dyDescent="0.2">
      <c r="A6" s="30" t="s">
        <v>19</v>
      </c>
      <c r="B6" s="30">
        <v>2005</v>
      </c>
      <c r="C6" s="264">
        <v>90.14</v>
      </c>
      <c r="E6" s="121"/>
    </row>
    <row r="7" spans="1:12" x14ac:dyDescent="0.2">
      <c r="A7" s="30" t="s">
        <v>19</v>
      </c>
      <c r="B7" s="30">
        <v>2006</v>
      </c>
      <c r="C7" s="264">
        <v>89.51</v>
      </c>
      <c r="E7" s="121"/>
      <c r="G7" s="351" t="s">
        <v>249</v>
      </c>
      <c r="H7" s="352"/>
      <c r="I7" s="352"/>
      <c r="J7" s="352"/>
      <c r="K7" s="352"/>
      <c r="L7" s="352"/>
    </row>
    <row r="8" spans="1:12" x14ac:dyDescent="0.2">
      <c r="A8" s="30" t="s">
        <v>19</v>
      </c>
      <c r="B8" s="30">
        <v>2007</v>
      </c>
      <c r="C8" s="264">
        <v>89.63</v>
      </c>
      <c r="E8" s="121"/>
      <c r="G8" s="353">
        <v>43160</v>
      </c>
      <c r="H8" s="352"/>
      <c r="I8" s="352"/>
      <c r="J8" s="352"/>
      <c r="K8" s="352"/>
      <c r="L8" s="352"/>
    </row>
    <row r="9" spans="1:12" x14ac:dyDescent="0.2">
      <c r="A9" s="30" t="s">
        <v>19</v>
      </c>
      <c r="B9" s="30">
        <v>2008</v>
      </c>
      <c r="C9" s="264">
        <v>89.85</v>
      </c>
      <c r="E9" s="121"/>
    </row>
    <row r="10" spans="1:12" x14ac:dyDescent="0.2">
      <c r="A10" s="30" t="s">
        <v>19</v>
      </c>
      <c r="B10" s="30">
        <v>2009</v>
      </c>
      <c r="C10" s="264">
        <v>90.56</v>
      </c>
      <c r="E10" s="121"/>
    </row>
    <row r="11" spans="1:12" x14ac:dyDescent="0.2">
      <c r="A11" s="30" t="s">
        <v>19</v>
      </c>
      <c r="B11" s="30">
        <v>2010</v>
      </c>
      <c r="C11" s="264">
        <v>89.91</v>
      </c>
      <c r="E11" s="121"/>
    </row>
    <row r="12" spans="1:12" x14ac:dyDescent="0.2">
      <c r="A12" s="30" t="s">
        <v>19</v>
      </c>
      <c r="B12" s="30">
        <v>2011</v>
      </c>
      <c r="C12" s="264">
        <v>88.78</v>
      </c>
      <c r="E12" s="121"/>
    </row>
    <row r="13" spans="1:12" x14ac:dyDescent="0.2">
      <c r="A13" s="30" t="s">
        <v>19</v>
      </c>
      <c r="B13" s="30">
        <v>2012</v>
      </c>
      <c r="C13" s="264">
        <v>87.69</v>
      </c>
      <c r="E13" s="121"/>
    </row>
    <row r="14" spans="1:12" x14ac:dyDescent="0.2">
      <c r="A14" s="30" t="s">
        <v>19</v>
      </c>
      <c r="B14" s="30">
        <v>2013</v>
      </c>
      <c r="C14" s="264">
        <v>87.5</v>
      </c>
      <c r="E14" s="121"/>
    </row>
    <row r="15" spans="1:12" x14ac:dyDescent="0.2">
      <c r="A15" s="30" t="s">
        <v>19</v>
      </c>
      <c r="B15" s="30">
        <v>2014</v>
      </c>
      <c r="C15" s="264">
        <v>87.9</v>
      </c>
      <c r="E15" s="121"/>
    </row>
    <row r="16" spans="1:12" x14ac:dyDescent="0.2">
      <c r="A16" s="30" t="s">
        <v>19</v>
      </c>
      <c r="B16" s="30">
        <v>2015</v>
      </c>
      <c r="C16" s="264">
        <v>88.28</v>
      </c>
      <c r="E16" s="121"/>
    </row>
    <row r="17" spans="1:17" x14ac:dyDescent="0.2">
      <c r="A17" s="30" t="s">
        <v>20</v>
      </c>
      <c r="B17" s="30">
        <v>2004</v>
      </c>
      <c r="C17" s="264">
        <v>87.94</v>
      </c>
      <c r="E17" s="121"/>
    </row>
    <row r="18" spans="1:17" x14ac:dyDescent="0.2">
      <c r="A18" s="30" t="s">
        <v>20</v>
      </c>
      <c r="B18" s="30">
        <v>2005</v>
      </c>
      <c r="C18" s="264">
        <v>87.43</v>
      </c>
      <c r="E18" s="121"/>
    </row>
    <row r="19" spans="1:17" x14ac:dyDescent="0.2">
      <c r="A19" s="30" t="s">
        <v>20</v>
      </c>
      <c r="B19" s="30">
        <v>2006</v>
      </c>
      <c r="C19" s="264">
        <v>87.37</v>
      </c>
      <c r="E19" s="121"/>
    </row>
    <row r="20" spans="1:17" x14ac:dyDescent="0.2">
      <c r="A20" s="30" t="s">
        <v>20</v>
      </c>
      <c r="B20" s="30">
        <v>2007</v>
      </c>
      <c r="C20" s="264">
        <v>86.56</v>
      </c>
      <c r="E20" s="121"/>
    </row>
    <row r="21" spans="1:17" x14ac:dyDescent="0.2">
      <c r="A21" s="30" t="s">
        <v>20</v>
      </c>
      <c r="B21" s="30">
        <v>2008</v>
      </c>
      <c r="C21" s="264">
        <v>85.75</v>
      </c>
      <c r="E21" s="121"/>
    </row>
    <row r="22" spans="1:17" ht="15" x14ac:dyDescent="0.2">
      <c r="A22" s="30" t="s">
        <v>20</v>
      </c>
      <c r="B22" s="30">
        <v>2009</v>
      </c>
      <c r="C22" s="264">
        <v>83.28</v>
      </c>
      <c r="E22" s="121"/>
      <c r="H22" s="250"/>
      <c r="I22" s="250"/>
      <c r="J22" s="250"/>
      <c r="K22" s="250"/>
      <c r="L22" s="250"/>
      <c r="M22" s="250"/>
      <c r="N22" s="250"/>
      <c r="O22" s="250"/>
      <c r="P22" s="250"/>
      <c r="Q22" s="250"/>
    </row>
    <row r="23" spans="1:17" x14ac:dyDescent="0.2">
      <c r="A23" s="30" t="s">
        <v>20</v>
      </c>
      <c r="B23" s="30">
        <v>2010</v>
      </c>
      <c r="C23" s="264">
        <v>81.98</v>
      </c>
      <c r="E23" s="121"/>
    </row>
    <row r="24" spans="1:17" x14ac:dyDescent="0.2">
      <c r="A24" s="30" t="s">
        <v>20</v>
      </c>
      <c r="B24" s="30">
        <v>2011</v>
      </c>
      <c r="C24" s="264">
        <v>80.97</v>
      </c>
      <c r="E24" s="121"/>
    </row>
    <row r="25" spans="1:17" x14ac:dyDescent="0.2">
      <c r="A25" s="30" t="s">
        <v>20</v>
      </c>
      <c r="B25" s="30">
        <v>2012</v>
      </c>
      <c r="C25" s="264">
        <v>81.41</v>
      </c>
      <c r="E25" s="121"/>
    </row>
    <row r="26" spans="1:17" x14ac:dyDescent="0.2">
      <c r="A26" s="30" t="s">
        <v>20</v>
      </c>
      <c r="B26" s="30">
        <v>2013</v>
      </c>
      <c r="C26" s="264">
        <v>81.760000000000005</v>
      </c>
      <c r="E26" s="121"/>
    </row>
    <row r="27" spans="1:17" x14ac:dyDescent="0.2">
      <c r="A27" s="30" t="s">
        <v>20</v>
      </c>
      <c r="B27" s="30">
        <v>2014</v>
      </c>
      <c r="C27" s="265">
        <v>82.57</v>
      </c>
      <c r="E27" s="121"/>
    </row>
    <row r="28" spans="1:17" x14ac:dyDescent="0.2">
      <c r="A28" s="30" t="s">
        <v>20</v>
      </c>
      <c r="B28" s="30">
        <v>2015</v>
      </c>
      <c r="C28" s="265">
        <v>83.13</v>
      </c>
      <c r="E28" s="121"/>
    </row>
    <row r="29" spans="1:17" x14ac:dyDescent="0.2">
      <c r="A29" s="30" t="s">
        <v>17</v>
      </c>
      <c r="B29" s="30">
        <v>2004</v>
      </c>
      <c r="C29" s="265">
        <v>107.01</v>
      </c>
      <c r="E29" s="121"/>
    </row>
    <row r="30" spans="1:17" x14ac:dyDescent="0.2">
      <c r="A30" s="30" t="s">
        <v>17</v>
      </c>
      <c r="B30" s="30">
        <v>2005</v>
      </c>
      <c r="C30" s="265">
        <v>107.01</v>
      </c>
      <c r="E30" s="121"/>
    </row>
    <row r="31" spans="1:17" x14ac:dyDescent="0.2">
      <c r="A31" s="30" t="s">
        <v>17</v>
      </c>
      <c r="B31" s="30">
        <v>2006</v>
      </c>
      <c r="C31" s="265">
        <v>106.92</v>
      </c>
      <c r="E31" s="121"/>
    </row>
    <row r="32" spans="1:17" x14ac:dyDescent="0.2">
      <c r="A32" s="30" t="s">
        <v>17</v>
      </c>
      <c r="B32" s="30">
        <v>2007</v>
      </c>
      <c r="C32" s="265">
        <v>106.72</v>
      </c>
      <c r="E32" s="121"/>
    </row>
    <row r="33" spans="1:5" x14ac:dyDescent="0.2">
      <c r="A33" s="30" t="s">
        <v>17</v>
      </c>
      <c r="B33" s="30">
        <v>2008</v>
      </c>
      <c r="C33" s="265">
        <v>106.7</v>
      </c>
      <c r="E33" s="121"/>
    </row>
    <row r="34" spans="1:5" x14ac:dyDescent="0.2">
      <c r="A34" s="30" t="s">
        <v>17</v>
      </c>
      <c r="B34" s="30">
        <v>2009</v>
      </c>
      <c r="C34" s="265">
        <v>106.71</v>
      </c>
      <c r="E34" s="121"/>
    </row>
    <row r="35" spans="1:5" x14ac:dyDescent="0.2">
      <c r="A35" s="30" t="s">
        <v>17</v>
      </c>
      <c r="B35" s="30">
        <v>2010</v>
      </c>
      <c r="C35" s="265">
        <v>106.68</v>
      </c>
      <c r="E35" s="121"/>
    </row>
    <row r="36" spans="1:5" x14ac:dyDescent="0.2">
      <c r="A36" s="30" t="s">
        <v>17</v>
      </c>
      <c r="B36" s="30">
        <v>2011</v>
      </c>
      <c r="C36" s="265">
        <v>106.46</v>
      </c>
      <c r="E36" s="121"/>
    </row>
    <row r="37" spans="1:5" x14ac:dyDescent="0.2">
      <c r="A37" s="30" t="s">
        <v>17</v>
      </c>
      <c r="B37" s="30">
        <v>2012</v>
      </c>
      <c r="C37" s="265">
        <v>106.33</v>
      </c>
      <c r="E37" s="121"/>
    </row>
    <row r="38" spans="1:5" x14ac:dyDescent="0.2">
      <c r="A38" s="30" t="s">
        <v>17</v>
      </c>
      <c r="B38" s="30">
        <v>2013</v>
      </c>
      <c r="C38" s="265">
        <v>106.57</v>
      </c>
      <c r="E38" s="121"/>
    </row>
    <row r="39" spans="1:5" x14ac:dyDescent="0.2">
      <c r="A39" s="30" t="s">
        <v>17</v>
      </c>
      <c r="B39" s="30">
        <v>2014</v>
      </c>
      <c r="C39" s="265">
        <v>106.83</v>
      </c>
      <c r="E39" s="121"/>
    </row>
    <row r="40" spans="1:5" x14ac:dyDescent="0.2">
      <c r="A40" s="30" t="s">
        <v>17</v>
      </c>
      <c r="B40" s="30">
        <v>2015</v>
      </c>
      <c r="C40" s="265">
        <v>107.05</v>
      </c>
      <c r="E40" s="121"/>
    </row>
    <row r="41" spans="1:5" x14ac:dyDescent="0.2">
      <c r="A41" s="30" t="s">
        <v>18</v>
      </c>
      <c r="B41" s="30">
        <v>2004</v>
      </c>
      <c r="C41" s="265">
        <v>91.8</v>
      </c>
      <c r="E41" s="121"/>
    </row>
    <row r="42" spans="1:5" x14ac:dyDescent="0.2">
      <c r="A42" s="30" t="s">
        <v>18</v>
      </c>
      <c r="B42" s="30">
        <v>2005</v>
      </c>
      <c r="C42" s="265">
        <v>91.61</v>
      </c>
      <c r="E42" s="121"/>
    </row>
    <row r="43" spans="1:5" x14ac:dyDescent="0.2">
      <c r="A43" s="30" t="s">
        <v>18</v>
      </c>
      <c r="B43" s="30">
        <v>2006</v>
      </c>
      <c r="C43" s="265">
        <v>91.29</v>
      </c>
      <c r="E43" s="121"/>
    </row>
    <row r="44" spans="1:5" x14ac:dyDescent="0.2">
      <c r="A44" s="30" t="s">
        <v>18</v>
      </c>
      <c r="B44" s="30">
        <v>2007</v>
      </c>
      <c r="C44" s="265">
        <v>91.18</v>
      </c>
      <c r="E44" s="121"/>
    </row>
    <row r="45" spans="1:5" x14ac:dyDescent="0.2">
      <c r="A45" s="30" t="s">
        <v>18</v>
      </c>
      <c r="B45" s="30">
        <v>2008</v>
      </c>
      <c r="C45" s="265">
        <v>91.18</v>
      </c>
      <c r="E45" s="121"/>
    </row>
    <row r="46" spans="1:5" x14ac:dyDescent="0.2">
      <c r="A46" s="30" t="s">
        <v>18</v>
      </c>
      <c r="B46" s="30">
        <v>2009</v>
      </c>
      <c r="C46" s="265">
        <v>91.06</v>
      </c>
      <c r="E46" s="121"/>
    </row>
    <row r="47" spans="1:5" x14ac:dyDescent="0.2">
      <c r="A47" s="30" t="s">
        <v>18</v>
      </c>
      <c r="B47" s="30">
        <v>2010</v>
      </c>
      <c r="C47" s="265">
        <v>90.74</v>
      </c>
    </row>
    <row r="48" spans="1:5" x14ac:dyDescent="0.2">
      <c r="A48" s="30" t="s">
        <v>18</v>
      </c>
      <c r="B48" s="30">
        <v>2011</v>
      </c>
      <c r="C48" s="265">
        <v>90.11</v>
      </c>
    </row>
    <row r="49" spans="1:3" x14ac:dyDescent="0.2">
      <c r="A49" s="369" t="s">
        <v>18</v>
      </c>
      <c r="B49" s="369">
        <v>2012</v>
      </c>
      <c r="C49" s="370">
        <v>89.86</v>
      </c>
    </row>
    <row r="50" spans="1:3" x14ac:dyDescent="0.2">
      <c r="A50" s="369" t="s">
        <v>18</v>
      </c>
      <c r="B50" s="369">
        <v>2013</v>
      </c>
      <c r="C50" s="370">
        <v>89.8</v>
      </c>
    </row>
    <row r="51" spans="1:3" x14ac:dyDescent="0.2">
      <c r="A51" s="369" t="s">
        <v>18</v>
      </c>
      <c r="B51" s="369">
        <v>2014</v>
      </c>
      <c r="C51" s="370">
        <v>90.06</v>
      </c>
    </row>
    <row r="52" spans="1:3" x14ac:dyDescent="0.2">
      <c r="A52" s="369" t="s">
        <v>18</v>
      </c>
      <c r="B52" s="369">
        <v>2015</v>
      </c>
      <c r="C52" s="370">
        <v>90.19</v>
      </c>
    </row>
    <row r="53" spans="1:3" x14ac:dyDescent="0.2">
      <c r="A53" s="369" t="s">
        <v>6</v>
      </c>
      <c r="B53" s="30">
        <v>2004</v>
      </c>
      <c r="C53" s="397">
        <f>(C5+C17)/2</f>
        <v>89.1</v>
      </c>
    </row>
    <row r="54" spans="1:3" x14ac:dyDescent="0.2">
      <c r="A54" s="369" t="s">
        <v>6</v>
      </c>
      <c r="B54" s="30">
        <v>2005</v>
      </c>
      <c r="C54" s="397">
        <f t="shared" ref="C54:C64" si="0">(C6+C18)/2</f>
        <v>88.784999999999997</v>
      </c>
    </row>
    <row r="55" spans="1:3" x14ac:dyDescent="0.2">
      <c r="A55" s="369" t="s">
        <v>6</v>
      </c>
      <c r="B55" s="30">
        <v>2006</v>
      </c>
      <c r="C55" s="397">
        <f t="shared" si="0"/>
        <v>88.44</v>
      </c>
    </row>
    <row r="56" spans="1:3" x14ac:dyDescent="0.2">
      <c r="A56" s="369" t="s">
        <v>6</v>
      </c>
      <c r="B56" s="30">
        <v>2007</v>
      </c>
      <c r="C56" s="397">
        <f t="shared" si="0"/>
        <v>88.094999999999999</v>
      </c>
    </row>
    <row r="57" spans="1:3" x14ac:dyDescent="0.2">
      <c r="A57" s="369" t="s">
        <v>6</v>
      </c>
      <c r="B57" s="30">
        <v>2008</v>
      </c>
      <c r="C57" s="397">
        <f t="shared" si="0"/>
        <v>87.8</v>
      </c>
    </row>
    <row r="58" spans="1:3" x14ac:dyDescent="0.2">
      <c r="A58" s="369" t="s">
        <v>6</v>
      </c>
      <c r="B58" s="30">
        <v>2009</v>
      </c>
      <c r="C58" s="397">
        <f t="shared" si="0"/>
        <v>86.92</v>
      </c>
    </row>
    <row r="59" spans="1:3" x14ac:dyDescent="0.2">
      <c r="A59" s="369" t="s">
        <v>6</v>
      </c>
      <c r="B59" s="30">
        <v>2010</v>
      </c>
      <c r="C59" s="397">
        <f t="shared" si="0"/>
        <v>85.944999999999993</v>
      </c>
    </row>
    <row r="60" spans="1:3" x14ac:dyDescent="0.2">
      <c r="A60" s="369" t="s">
        <v>6</v>
      </c>
      <c r="B60" s="30">
        <v>2011</v>
      </c>
      <c r="C60" s="397">
        <f t="shared" si="0"/>
        <v>84.875</v>
      </c>
    </row>
    <row r="61" spans="1:3" x14ac:dyDescent="0.2">
      <c r="A61" s="369" t="s">
        <v>6</v>
      </c>
      <c r="B61" s="369">
        <v>2012</v>
      </c>
      <c r="C61" s="397">
        <f t="shared" si="0"/>
        <v>84.55</v>
      </c>
    </row>
    <row r="62" spans="1:3" x14ac:dyDescent="0.2">
      <c r="A62" s="369" t="s">
        <v>6</v>
      </c>
      <c r="B62" s="369">
        <v>2013</v>
      </c>
      <c r="C62" s="397">
        <f t="shared" si="0"/>
        <v>84.63</v>
      </c>
    </row>
    <row r="63" spans="1:3" x14ac:dyDescent="0.2">
      <c r="A63" s="369" t="s">
        <v>6</v>
      </c>
      <c r="B63" s="369">
        <v>2014</v>
      </c>
      <c r="C63" s="397">
        <f t="shared" si="0"/>
        <v>85.234999999999999</v>
      </c>
    </row>
    <row r="64" spans="1:3" x14ac:dyDescent="0.2">
      <c r="A64" s="369" t="s">
        <v>6</v>
      </c>
      <c r="B64" s="369">
        <v>2015</v>
      </c>
      <c r="C64" s="397">
        <f t="shared" si="0"/>
        <v>85.704999999999998</v>
      </c>
    </row>
  </sheetData>
  <phoneticPr fontId="5" type="noConversion"/>
  <hyperlinks>
    <hyperlink ref="F1" location="'2'!A1" display="&lt;&lt; Data"/>
    <hyperlink ref="E1" location="Contents!A1" display="&lt;&lt; Contents"/>
    <hyperlink ref="A2" r:id="rId1"/>
  </hyperlinks>
  <pageMargins left="0.75" right="0.75" top="1" bottom="1" header="0.5" footer="0.5"/>
  <pageSetup paperSize="9" orientation="portrait" verticalDpi="0" r:id="rId2"/>
  <headerFooter alignWithMargins="0"/>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R56"/>
  <sheetViews>
    <sheetView showGridLines="0" workbookViewId="0">
      <selection activeCell="B6" sqref="B6:D6"/>
    </sheetView>
  </sheetViews>
  <sheetFormatPr defaultRowHeight="12.75" x14ac:dyDescent="0.2"/>
  <cols>
    <col min="3" max="3" width="11.28515625" bestFit="1" customWidth="1"/>
    <col min="8" max="8" width="5.5703125" customWidth="1"/>
    <col min="9" max="9" width="13" customWidth="1"/>
    <col min="12" max="12" width="19.5703125" bestFit="1" customWidth="1"/>
  </cols>
  <sheetData>
    <row r="1" spans="1:18" ht="15.75" x14ac:dyDescent="0.25">
      <c r="A1" s="429" t="s">
        <v>9</v>
      </c>
      <c r="B1" s="444"/>
      <c r="C1" s="444"/>
      <c r="D1" s="444"/>
      <c r="E1" s="444"/>
      <c r="F1" s="444"/>
      <c r="G1" s="445"/>
      <c r="H1" s="445"/>
      <c r="I1" s="445"/>
      <c r="J1" s="429" t="s">
        <v>75</v>
      </c>
      <c r="K1" s="429"/>
      <c r="L1" s="429"/>
      <c r="M1" s="429"/>
      <c r="N1" s="429"/>
      <c r="O1" s="429"/>
      <c r="P1" s="429"/>
      <c r="Q1" s="429"/>
      <c r="R1" s="429"/>
    </row>
    <row r="2" spans="1:18" ht="15.75" x14ac:dyDescent="0.25">
      <c r="A2" s="47"/>
      <c r="B2" s="48"/>
      <c r="C2" s="48"/>
      <c r="D2" s="48"/>
      <c r="E2" s="48"/>
      <c r="F2" s="48"/>
    </row>
    <row r="3" spans="1:18" ht="15" x14ac:dyDescent="0.25">
      <c r="A3" s="440" t="s">
        <v>201</v>
      </c>
      <c r="B3" s="441"/>
      <c r="C3" s="441"/>
      <c r="D3" s="441"/>
      <c r="E3" s="441"/>
      <c r="F3" s="446"/>
      <c r="G3" s="446"/>
      <c r="H3" s="446"/>
      <c r="I3" s="124" t="s">
        <v>200</v>
      </c>
      <c r="J3" s="440" t="s">
        <v>70</v>
      </c>
      <c r="K3" s="441"/>
      <c r="L3" s="441"/>
      <c r="M3" s="441"/>
      <c r="N3" s="441"/>
      <c r="O3" s="442"/>
      <c r="P3" s="442"/>
      <c r="Q3" s="442"/>
      <c r="R3" s="442"/>
    </row>
    <row r="4" spans="1:18" ht="8.25" customHeight="1" x14ac:dyDescent="0.2">
      <c r="A4" s="63"/>
      <c r="B4" s="64"/>
      <c r="C4" s="64"/>
      <c r="D4" s="64"/>
      <c r="E4" s="64"/>
      <c r="F4" s="6"/>
    </row>
    <row r="5" spans="1:18" ht="15" customHeight="1" x14ac:dyDescent="0.25">
      <c r="A5" s="5">
        <v>1</v>
      </c>
      <c r="B5" s="443" t="s">
        <v>40</v>
      </c>
      <c r="C5" s="443"/>
      <c r="D5" s="443"/>
      <c r="E5" s="443"/>
      <c r="F5" s="6"/>
      <c r="G5" s="6"/>
      <c r="H5" s="6"/>
      <c r="I5" s="120" t="str">
        <f>'1'!E18</f>
        <v>J</v>
      </c>
      <c r="J5" s="5" t="s">
        <v>76</v>
      </c>
      <c r="K5" s="443" t="s">
        <v>40</v>
      </c>
      <c r="L5" s="443"/>
      <c r="M5" s="443"/>
      <c r="N5" s="443"/>
      <c r="O5" s="443"/>
      <c r="P5" s="443"/>
      <c r="Q5" s="443"/>
      <c r="R5" s="81"/>
    </row>
    <row r="6" spans="1:18" ht="18" x14ac:dyDescent="0.25">
      <c r="A6" s="5">
        <v>2</v>
      </c>
      <c r="B6" s="443" t="s">
        <v>21</v>
      </c>
      <c r="C6" s="443"/>
      <c r="D6" s="443"/>
      <c r="E6" s="6"/>
      <c r="F6" s="6"/>
      <c r="G6" s="6"/>
      <c r="H6" s="6"/>
      <c r="I6" s="120" t="str">
        <f>'2'!C13</f>
        <v>J</v>
      </c>
      <c r="J6" s="5" t="s">
        <v>77</v>
      </c>
      <c r="K6" s="443" t="s">
        <v>21</v>
      </c>
      <c r="L6" s="443"/>
      <c r="M6" s="443"/>
      <c r="N6" s="443"/>
      <c r="O6" s="443"/>
      <c r="P6" s="443"/>
      <c r="Q6" s="443"/>
      <c r="R6" s="443"/>
    </row>
    <row r="7" spans="1:18" ht="18" x14ac:dyDescent="0.25">
      <c r="A7" s="5">
        <v>3</v>
      </c>
      <c r="B7" s="221" t="s">
        <v>183</v>
      </c>
      <c r="C7" s="6"/>
      <c r="D7" s="6"/>
      <c r="E7" s="6"/>
      <c r="F7" s="6"/>
      <c r="G7" s="6"/>
      <c r="H7" s="6"/>
      <c r="I7" s="120" t="str">
        <f>'3'!E16</f>
        <v>J</v>
      </c>
      <c r="J7" s="5" t="s">
        <v>78</v>
      </c>
      <c r="K7" s="443" t="s">
        <v>183</v>
      </c>
      <c r="L7" s="443"/>
      <c r="M7" s="443"/>
      <c r="N7" s="443"/>
      <c r="O7" s="443"/>
      <c r="P7" s="443"/>
      <c r="Q7" s="443"/>
      <c r="R7" s="443"/>
    </row>
    <row r="8" spans="1:18" ht="18" x14ac:dyDescent="0.25">
      <c r="A8" s="5">
        <v>4</v>
      </c>
      <c r="B8" s="221" t="s">
        <v>202</v>
      </c>
      <c r="C8" s="6"/>
      <c r="D8" s="6"/>
      <c r="E8" s="6"/>
      <c r="F8" s="6"/>
      <c r="G8" s="6"/>
      <c r="H8" s="6"/>
      <c r="I8" s="219" t="str">
        <f>'4'!E18</f>
        <v>L</v>
      </c>
      <c r="J8" s="5" t="s">
        <v>79</v>
      </c>
      <c r="K8" s="443" t="s">
        <v>202</v>
      </c>
      <c r="L8" s="443"/>
      <c r="M8" s="443"/>
      <c r="N8" s="443"/>
      <c r="O8" s="443"/>
      <c r="P8" s="443"/>
      <c r="Q8" s="443"/>
      <c r="R8" s="443"/>
    </row>
    <row r="9" spans="1:18" ht="18" x14ac:dyDescent="0.25">
      <c r="A9" s="5">
        <v>5</v>
      </c>
      <c r="B9" s="221" t="s">
        <v>38</v>
      </c>
      <c r="C9" s="6"/>
      <c r="D9" s="6"/>
      <c r="E9" s="6"/>
      <c r="F9" s="6"/>
      <c r="G9" s="6"/>
      <c r="H9" s="6"/>
      <c r="I9" s="120" t="str">
        <f>'5'!E16</f>
        <v>J</v>
      </c>
      <c r="J9" s="5" t="s">
        <v>80</v>
      </c>
      <c r="K9" s="443" t="s">
        <v>38</v>
      </c>
      <c r="L9" s="443"/>
      <c r="M9" s="443"/>
      <c r="N9" s="443"/>
      <c r="O9" s="443"/>
      <c r="P9" s="443"/>
      <c r="Q9" s="443"/>
      <c r="R9" s="443"/>
    </row>
    <row r="10" spans="1:18" ht="18" x14ac:dyDescent="0.25">
      <c r="A10" s="5">
        <v>6</v>
      </c>
      <c r="B10" s="221" t="s">
        <v>126</v>
      </c>
      <c r="C10" s="6"/>
      <c r="D10" s="6"/>
      <c r="E10" s="6"/>
      <c r="F10" s="6"/>
      <c r="G10" s="6"/>
      <c r="H10" s="6"/>
      <c r="I10" s="120" t="str">
        <f>'6'!E16</f>
        <v>L</v>
      </c>
      <c r="J10" s="5" t="s">
        <v>81</v>
      </c>
      <c r="K10" s="443" t="s">
        <v>126</v>
      </c>
      <c r="L10" s="443"/>
      <c r="M10" s="443"/>
      <c r="N10" s="443"/>
      <c r="O10" s="443"/>
      <c r="P10" s="443"/>
      <c r="Q10" s="443"/>
      <c r="R10" s="443"/>
    </row>
    <row r="11" spans="1:18" ht="18" x14ac:dyDescent="0.25">
      <c r="A11" s="5">
        <v>7</v>
      </c>
      <c r="B11" s="221" t="s">
        <v>175</v>
      </c>
      <c r="C11" s="6"/>
      <c r="D11" s="6"/>
      <c r="E11" s="6"/>
      <c r="F11" s="6"/>
      <c r="G11" s="6"/>
      <c r="H11" s="6"/>
      <c r="I11" s="120" t="str">
        <f>'7'!E16</f>
        <v>L</v>
      </c>
      <c r="J11" s="5" t="s">
        <v>82</v>
      </c>
      <c r="K11" s="443" t="s">
        <v>175</v>
      </c>
      <c r="L11" s="443"/>
      <c r="M11" s="443"/>
      <c r="N11" s="443"/>
      <c r="O11" s="443"/>
      <c r="P11" s="443"/>
      <c r="Q11" s="443"/>
      <c r="R11" s="443"/>
    </row>
    <row r="12" spans="1:18" ht="18" x14ac:dyDescent="0.25">
      <c r="A12" s="5">
        <v>8</v>
      </c>
      <c r="B12" s="221" t="s">
        <v>147</v>
      </c>
      <c r="C12" s="6"/>
      <c r="D12" s="6"/>
      <c r="E12" s="6"/>
      <c r="F12" s="6"/>
      <c r="G12" s="6"/>
      <c r="H12" s="6"/>
      <c r="I12" s="120" t="str">
        <f>'8'!E18</f>
        <v>J</v>
      </c>
      <c r="J12" s="5" t="s">
        <v>83</v>
      </c>
      <c r="K12" s="443" t="s">
        <v>147</v>
      </c>
      <c r="L12" s="443"/>
      <c r="M12" s="443"/>
      <c r="N12" s="443"/>
      <c r="O12" s="443"/>
      <c r="P12" s="443"/>
      <c r="Q12" s="443"/>
      <c r="R12" s="443"/>
    </row>
    <row r="13" spans="1:18" ht="18" x14ac:dyDescent="0.25">
      <c r="A13" s="5">
        <v>9</v>
      </c>
      <c r="B13" s="221" t="s">
        <v>189</v>
      </c>
      <c r="C13" s="6"/>
      <c r="D13" s="6"/>
      <c r="E13" s="6"/>
      <c r="F13" s="6"/>
      <c r="G13" s="6"/>
      <c r="H13" s="6"/>
      <c r="I13" s="120" t="str">
        <f>'9'!E16</f>
        <v>L</v>
      </c>
      <c r="J13" s="5" t="s">
        <v>84</v>
      </c>
      <c r="K13" s="443" t="s">
        <v>189</v>
      </c>
      <c r="L13" s="443"/>
      <c r="M13" s="443"/>
      <c r="N13" s="443"/>
      <c r="O13" s="443"/>
      <c r="P13" s="443"/>
      <c r="Q13" s="443"/>
      <c r="R13" s="81"/>
    </row>
    <row r="14" spans="1:18" ht="18" x14ac:dyDescent="0.25">
      <c r="A14" s="5">
        <v>10</v>
      </c>
      <c r="B14" s="221" t="s">
        <v>146</v>
      </c>
      <c r="C14" s="6"/>
      <c r="D14" s="6"/>
      <c r="E14" s="6"/>
      <c r="F14" s="6"/>
      <c r="G14" s="6"/>
      <c r="H14" s="6"/>
      <c r="I14" s="120" t="str">
        <f>'10'!C17</f>
        <v>L</v>
      </c>
      <c r="J14" s="5" t="s">
        <v>85</v>
      </c>
      <c r="K14" s="443" t="s">
        <v>146</v>
      </c>
      <c r="L14" s="443"/>
      <c r="M14" s="443"/>
      <c r="N14" s="443"/>
      <c r="O14" s="443"/>
      <c r="P14" s="443"/>
      <c r="Q14" s="443"/>
      <c r="R14" s="81"/>
    </row>
    <row r="15" spans="1:18" ht="15" x14ac:dyDescent="0.25">
      <c r="A15" s="5"/>
      <c r="B15" s="82"/>
      <c r="C15" s="82"/>
      <c r="D15" s="82"/>
      <c r="E15" s="82"/>
      <c r="F15" s="82"/>
      <c r="G15" s="82"/>
      <c r="H15" s="82"/>
      <c r="I15" s="82"/>
      <c r="J15" s="3"/>
    </row>
    <row r="16" spans="1:18" ht="15" x14ac:dyDescent="0.25">
      <c r="A16" s="440" t="s">
        <v>71</v>
      </c>
      <c r="B16" s="441"/>
      <c r="C16" s="441"/>
      <c r="D16" s="441"/>
      <c r="E16" s="441"/>
      <c r="F16" s="442"/>
      <c r="G16" s="442"/>
      <c r="H16" s="442"/>
      <c r="I16" s="442"/>
      <c r="J16" s="440" t="s">
        <v>71</v>
      </c>
      <c r="K16" s="441"/>
      <c r="L16" s="441"/>
      <c r="M16" s="441"/>
      <c r="N16" s="441"/>
      <c r="O16" s="442"/>
      <c r="P16" s="442"/>
      <c r="Q16" s="442"/>
      <c r="R16" s="442"/>
    </row>
    <row r="17" spans="1:18" ht="8.25" customHeight="1" x14ac:dyDescent="0.25">
      <c r="A17" s="65"/>
      <c r="B17" s="83"/>
      <c r="C17" s="83"/>
      <c r="D17" s="83"/>
      <c r="E17" s="83"/>
      <c r="F17" s="82"/>
      <c r="G17" s="82"/>
      <c r="H17" s="82"/>
      <c r="I17" s="82"/>
      <c r="J17" s="3"/>
    </row>
    <row r="18" spans="1:18" ht="18" x14ac:dyDescent="0.25">
      <c r="A18" s="5">
        <v>11</v>
      </c>
      <c r="B18" s="247" t="s">
        <v>149</v>
      </c>
      <c r="C18" s="93"/>
      <c r="D18" s="93"/>
      <c r="E18" s="93"/>
      <c r="F18" s="93"/>
      <c r="G18" s="93"/>
      <c r="H18" s="93"/>
      <c r="I18" s="120" t="str">
        <f>'11'!E18</f>
        <v>J</v>
      </c>
      <c r="J18" s="100" t="s">
        <v>86</v>
      </c>
      <c r="K18" s="221" t="s">
        <v>149</v>
      </c>
      <c r="L18" s="83"/>
      <c r="M18" s="83"/>
      <c r="N18" s="83"/>
      <c r="O18" s="82"/>
      <c r="P18" s="82"/>
      <c r="Q18" s="82"/>
    </row>
    <row r="19" spans="1:18" ht="18" x14ac:dyDescent="0.25">
      <c r="A19" s="5">
        <v>12</v>
      </c>
      <c r="B19" s="247" t="s">
        <v>138</v>
      </c>
      <c r="C19" s="93"/>
      <c r="D19" s="93"/>
      <c r="E19" s="93"/>
      <c r="F19" s="93"/>
      <c r="G19" s="93"/>
      <c r="H19" s="93"/>
      <c r="I19" s="120" t="str">
        <f>'12'!C14</f>
        <v>J</v>
      </c>
      <c r="J19" s="100" t="s">
        <v>87</v>
      </c>
      <c r="K19" s="221" t="s">
        <v>138</v>
      </c>
      <c r="L19" s="83"/>
      <c r="M19" s="83"/>
      <c r="N19" s="83"/>
      <c r="O19" s="82"/>
      <c r="P19" s="82"/>
      <c r="Q19" s="82"/>
    </row>
    <row r="20" spans="1:18" ht="18" x14ac:dyDescent="0.25">
      <c r="A20" s="5">
        <v>13</v>
      </c>
      <c r="B20" s="247" t="s">
        <v>62</v>
      </c>
      <c r="C20" s="6"/>
      <c r="D20" s="6"/>
      <c r="E20" s="6"/>
      <c r="F20" s="6"/>
      <c r="G20" s="6"/>
      <c r="H20" s="6"/>
      <c r="I20" s="120" t="str">
        <f>'13'!E17</f>
        <v>L</v>
      </c>
      <c r="J20" s="5" t="s">
        <v>88</v>
      </c>
      <c r="K20" s="443" t="s">
        <v>62</v>
      </c>
      <c r="L20" s="443"/>
      <c r="M20" s="443"/>
      <c r="N20" s="443"/>
      <c r="O20" s="443"/>
      <c r="P20" s="443"/>
      <c r="Q20" s="443"/>
    </row>
    <row r="21" spans="1:18" ht="18" x14ac:dyDescent="0.25">
      <c r="A21" s="5">
        <v>14</v>
      </c>
      <c r="B21" s="247" t="s">
        <v>25</v>
      </c>
      <c r="C21" s="6"/>
      <c r="D21" s="6"/>
      <c r="E21" s="6"/>
      <c r="F21" s="6"/>
      <c r="G21" s="6"/>
      <c r="H21" s="6"/>
      <c r="I21" s="120" t="str">
        <f>'14'!E15</f>
        <v>L</v>
      </c>
      <c r="J21" s="5" t="s">
        <v>89</v>
      </c>
      <c r="K21" s="443" t="s">
        <v>25</v>
      </c>
      <c r="L21" s="443"/>
      <c r="M21" s="443"/>
      <c r="N21" s="443"/>
      <c r="O21" s="443"/>
      <c r="P21" s="443"/>
      <c r="Q21" s="443"/>
    </row>
    <row r="22" spans="1:18" ht="18" x14ac:dyDescent="0.25">
      <c r="A22" s="5">
        <v>15</v>
      </c>
      <c r="B22" s="247" t="s">
        <v>63</v>
      </c>
      <c r="C22" s="6"/>
      <c r="D22" s="6"/>
      <c r="E22" s="6"/>
      <c r="F22" s="6"/>
      <c r="G22" s="6"/>
      <c r="H22" s="6"/>
      <c r="I22" s="120" t="str">
        <f>'15'!E17</f>
        <v>L</v>
      </c>
      <c r="J22" s="5" t="s">
        <v>90</v>
      </c>
      <c r="K22" s="443" t="s">
        <v>63</v>
      </c>
      <c r="L22" s="443"/>
      <c r="M22" s="443"/>
      <c r="N22" s="443"/>
      <c r="O22" s="443"/>
      <c r="P22" s="443"/>
      <c r="Q22" s="443"/>
    </row>
    <row r="23" spans="1:18" ht="18" x14ac:dyDescent="0.25">
      <c r="A23" s="5">
        <v>16</v>
      </c>
      <c r="B23" s="247" t="s">
        <v>24</v>
      </c>
      <c r="C23" s="6"/>
      <c r="D23" s="6"/>
      <c r="E23" s="6"/>
      <c r="F23" s="6"/>
      <c r="G23" s="6"/>
      <c r="H23" s="6"/>
      <c r="I23" s="120" t="str">
        <f>'16'!E15</f>
        <v>J</v>
      </c>
      <c r="J23" s="5" t="s">
        <v>91</v>
      </c>
      <c r="K23" s="443" t="s">
        <v>24</v>
      </c>
      <c r="L23" s="443"/>
      <c r="M23" s="443"/>
      <c r="N23" s="443"/>
      <c r="O23" s="443"/>
      <c r="P23" s="443"/>
      <c r="Q23" s="443"/>
    </row>
    <row r="24" spans="1:18" ht="15" x14ac:dyDescent="0.25">
      <c r="A24" s="5"/>
      <c r="B24" s="82"/>
      <c r="C24" s="82"/>
      <c r="D24" s="82"/>
      <c r="E24" s="82"/>
      <c r="F24" s="82"/>
      <c r="G24" s="82"/>
      <c r="H24" s="82"/>
      <c r="I24" s="82"/>
      <c r="J24" s="3"/>
    </row>
    <row r="25" spans="1:18" ht="15" x14ac:dyDescent="0.25">
      <c r="A25" s="440" t="s">
        <v>72</v>
      </c>
      <c r="B25" s="441"/>
      <c r="C25" s="441"/>
      <c r="D25" s="441"/>
      <c r="E25" s="441"/>
      <c r="F25" s="442"/>
      <c r="G25" s="442"/>
      <c r="H25" s="442"/>
      <c r="I25" s="442"/>
      <c r="J25" s="440" t="s">
        <v>72</v>
      </c>
      <c r="K25" s="441"/>
      <c r="L25" s="441"/>
      <c r="M25" s="441"/>
      <c r="N25" s="441"/>
      <c r="O25" s="442"/>
      <c r="P25" s="442"/>
      <c r="Q25" s="442"/>
      <c r="R25" s="442"/>
    </row>
    <row r="26" spans="1:18" ht="8.25" customHeight="1" x14ac:dyDescent="0.25">
      <c r="A26" s="65"/>
      <c r="B26" s="83"/>
      <c r="C26" s="83"/>
      <c r="D26" s="83"/>
      <c r="E26" s="83"/>
      <c r="F26" s="82"/>
      <c r="G26" s="82"/>
      <c r="H26" s="82"/>
      <c r="I26" s="82"/>
      <c r="J26" s="3"/>
    </row>
    <row r="27" spans="1:18" ht="18" x14ac:dyDescent="0.25">
      <c r="A27" s="5">
        <v>17</v>
      </c>
      <c r="B27" s="221" t="s">
        <v>26</v>
      </c>
      <c r="C27" s="6"/>
      <c r="D27" s="6"/>
      <c r="E27" s="6"/>
      <c r="F27" s="6"/>
      <c r="G27" s="6"/>
      <c r="H27" s="82"/>
      <c r="I27" s="120">
        <f>'17'!C13</f>
        <v>0</v>
      </c>
      <c r="J27" s="5" t="s">
        <v>92</v>
      </c>
      <c r="K27" s="443" t="s">
        <v>26</v>
      </c>
      <c r="L27" s="443"/>
      <c r="M27" s="443"/>
      <c r="N27" s="443"/>
      <c r="O27" s="443"/>
      <c r="P27" s="443"/>
    </row>
    <row r="28" spans="1:18" ht="18" x14ac:dyDescent="0.25">
      <c r="A28" s="5">
        <v>18</v>
      </c>
      <c r="B28" s="221" t="s">
        <v>190</v>
      </c>
      <c r="C28" s="6"/>
      <c r="D28" s="6"/>
      <c r="E28" s="6"/>
      <c r="F28" s="6"/>
      <c r="G28" s="6"/>
      <c r="H28" s="82"/>
      <c r="I28" s="120">
        <f>'18'!C11</f>
        <v>0</v>
      </c>
      <c r="J28" s="5" t="s">
        <v>93</v>
      </c>
      <c r="K28" s="221" t="s">
        <v>190</v>
      </c>
    </row>
    <row r="29" spans="1:18" ht="15" x14ac:dyDescent="0.25">
      <c r="A29" s="5"/>
      <c r="B29" s="82"/>
      <c r="C29" s="82"/>
      <c r="D29" s="82"/>
      <c r="E29" s="82"/>
      <c r="F29" s="82"/>
      <c r="G29" s="82"/>
      <c r="H29" s="82"/>
      <c r="I29" s="82"/>
      <c r="J29" s="3"/>
    </row>
    <row r="30" spans="1:18" ht="15" x14ac:dyDescent="0.25">
      <c r="A30" s="440" t="s">
        <v>73</v>
      </c>
      <c r="B30" s="441"/>
      <c r="C30" s="441"/>
      <c r="D30" s="441"/>
      <c r="E30" s="441"/>
      <c r="F30" s="442"/>
      <c r="G30" s="442"/>
      <c r="H30" s="442"/>
      <c r="I30" s="442"/>
      <c r="J30" s="440" t="s">
        <v>73</v>
      </c>
      <c r="K30" s="441"/>
      <c r="L30" s="441"/>
      <c r="M30" s="441"/>
      <c r="N30" s="441"/>
      <c r="O30" s="442"/>
      <c r="P30" s="442"/>
      <c r="Q30" s="442"/>
      <c r="R30" s="442"/>
    </row>
    <row r="31" spans="1:18" ht="8.25" customHeight="1" x14ac:dyDescent="0.25">
      <c r="A31" s="65"/>
      <c r="B31" s="83"/>
      <c r="C31" s="83"/>
      <c r="D31" s="83"/>
      <c r="E31" s="83"/>
      <c r="F31" s="82"/>
      <c r="G31" s="82"/>
      <c r="H31" s="82"/>
      <c r="I31" s="82"/>
      <c r="J31" s="3"/>
    </row>
    <row r="32" spans="1:18" ht="18" x14ac:dyDescent="0.25">
      <c r="A32" s="5">
        <v>19</v>
      </c>
      <c r="B32" s="247" t="s">
        <v>27</v>
      </c>
      <c r="C32" s="6"/>
      <c r="D32" s="6"/>
      <c r="E32" s="6"/>
      <c r="F32" s="6"/>
      <c r="G32" s="6"/>
      <c r="H32" s="93"/>
      <c r="I32" s="120" t="str">
        <f>'19'!C30</f>
        <v>J</v>
      </c>
      <c r="J32" s="5" t="s">
        <v>94</v>
      </c>
      <c r="K32" s="447" t="s">
        <v>27</v>
      </c>
      <c r="L32" s="447"/>
      <c r="M32" s="447"/>
      <c r="N32" s="447"/>
      <c r="O32" s="447"/>
      <c r="P32" s="447"/>
      <c r="Q32" s="82"/>
    </row>
    <row r="33" spans="1:18" ht="18" x14ac:dyDescent="0.25">
      <c r="A33" s="5">
        <v>20</v>
      </c>
      <c r="B33" s="247" t="s">
        <v>28</v>
      </c>
      <c r="C33" s="6"/>
      <c r="D33" s="6"/>
      <c r="E33" s="6"/>
      <c r="F33" s="6"/>
      <c r="G33" s="93"/>
      <c r="H33" s="93"/>
      <c r="I33" s="120"/>
      <c r="J33" s="5" t="s">
        <v>95</v>
      </c>
      <c r="K33" s="447" t="s">
        <v>28</v>
      </c>
      <c r="L33" s="447"/>
      <c r="M33" s="447"/>
      <c r="N33" s="447"/>
      <c r="O33" s="447"/>
      <c r="P33" s="82"/>
      <c r="Q33" s="82"/>
    </row>
    <row r="34" spans="1:18" ht="18" x14ac:dyDescent="0.25">
      <c r="A34" s="5">
        <v>21</v>
      </c>
      <c r="B34" s="247" t="s">
        <v>216</v>
      </c>
      <c r="C34" s="6"/>
      <c r="D34" s="6"/>
      <c r="E34" s="6"/>
      <c r="F34" s="6"/>
      <c r="G34" s="6"/>
      <c r="H34" s="6"/>
      <c r="I34" s="120" t="str">
        <f>'21'!B11</f>
        <v>L</v>
      </c>
      <c r="J34" s="5" t="s">
        <v>96</v>
      </c>
      <c r="K34" s="447" t="s">
        <v>216</v>
      </c>
      <c r="L34" s="447"/>
      <c r="M34" s="447"/>
      <c r="N34" s="447"/>
      <c r="O34" s="447"/>
      <c r="P34" s="447"/>
      <c r="Q34" s="447"/>
    </row>
    <row r="35" spans="1:18" ht="18" x14ac:dyDescent="0.25">
      <c r="A35" s="5">
        <v>22</v>
      </c>
      <c r="B35" s="247" t="s">
        <v>29</v>
      </c>
      <c r="C35" s="6"/>
      <c r="D35" s="6"/>
      <c r="E35" s="6"/>
      <c r="F35" s="6"/>
      <c r="G35" s="6"/>
      <c r="H35" s="6"/>
      <c r="I35" s="120" t="str">
        <f>'22'!C14</f>
        <v>J</v>
      </c>
      <c r="J35" s="5" t="s">
        <v>97</v>
      </c>
      <c r="K35" s="447" t="s">
        <v>29</v>
      </c>
      <c r="L35" s="447"/>
      <c r="M35" s="447"/>
      <c r="N35" s="447"/>
      <c r="O35" s="447"/>
      <c r="P35" s="447"/>
      <c r="Q35" s="447"/>
    </row>
    <row r="36" spans="1:18" ht="18" x14ac:dyDescent="0.25">
      <c r="A36" s="5">
        <v>23</v>
      </c>
      <c r="B36" s="247" t="s">
        <v>30</v>
      </c>
      <c r="C36" s="6"/>
      <c r="D36" s="6"/>
      <c r="E36" s="6"/>
      <c r="F36" s="6"/>
      <c r="G36" s="6"/>
      <c r="H36" s="93"/>
      <c r="I36" s="120" t="str">
        <f>'23'!C14</f>
        <v>J</v>
      </c>
      <c r="J36" s="5" t="s">
        <v>150</v>
      </c>
      <c r="K36" s="447" t="s">
        <v>30</v>
      </c>
      <c r="L36" s="447"/>
      <c r="M36" s="447"/>
      <c r="N36" s="447"/>
      <c r="O36" s="447"/>
      <c r="P36" s="447"/>
      <c r="Q36" s="82"/>
    </row>
    <row r="37" spans="1:18" ht="18" x14ac:dyDescent="0.25">
      <c r="A37" s="5">
        <v>24</v>
      </c>
      <c r="B37" s="247" t="s">
        <v>31</v>
      </c>
      <c r="C37" s="6"/>
      <c r="D37" s="6"/>
      <c r="E37" s="6"/>
      <c r="F37" s="6"/>
      <c r="G37" s="93"/>
      <c r="H37" s="93"/>
      <c r="I37" s="120" t="str">
        <f>'24'!C14</f>
        <v>L</v>
      </c>
      <c r="J37" s="5" t="s">
        <v>151</v>
      </c>
      <c r="K37" s="447" t="s">
        <v>31</v>
      </c>
      <c r="L37" s="447"/>
      <c r="M37" s="447"/>
      <c r="N37" s="447"/>
      <c r="O37" s="447"/>
      <c r="P37" s="82"/>
      <c r="Q37" s="82"/>
    </row>
    <row r="38" spans="1:18" ht="15" x14ac:dyDescent="0.25">
      <c r="A38" s="5"/>
      <c r="B38" s="82"/>
      <c r="C38" s="82"/>
      <c r="D38" s="82"/>
      <c r="E38" s="82"/>
      <c r="F38" s="82"/>
      <c r="G38" s="82"/>
      <c r="H38" s="82"/>
      <c r="I38" s="82"/>
      <c r="J38" s="3"/>
    </row>
    <row r="40" spans="1:18" ht="14.25" x14ac:dyDescent="0.2">
      <c r="A40" s="106" t="s">
        <v>100</v>
      </c>
      <c r="B40" s="1"/>
      <c r="C40" s="107">
        <v>42536</v>
      </c>
      <c r="D40" s="1"/>
      <c r="E40" s="1"/>
      <c r="F40" s="1"/>
      <c r="G40" s="1"/>
      <c r="H40" s="1"/>
      <c r="I40" s="1"/>
      <c r="J40" s="106" t="s">
        <v>101</v>
      </c>
      <c r="K40" s="108"/>
      <c r="L40" s="361">
        <v>42248</v>
      </c>
      <c r="M40" s="1"/>
      <c r="N40" s="9"/>
      <c r="O40" s="9"/>
      <c r="P40" s="1"/>
      <c r="Q40" s="1"/>
      <c r="R40" s="1"/>
    </row>
    <row r="41" spans="1:18" ht="27.75" customHeight="1" x14ac:dyDescent="0.2">
      <c r="A41" s="360" t="s">
        <v>252</v>
      </c>
      <c r="B41" s="352"/>
      <c r="C41" s="352"/>
      <c r="D41" s="352"/>
      <c r="E41" s="352"/>
      <c r="F41" s="352"/>
      <c r="G41" s="352"/>
      <c r="H41" s="352"/>
      <c r="I41" s="352"/>
      <c r="J41" s="106" t="s">
        <v>251</v>
      </c>
      <c r="K41" s="108"/>
      <c r="L41" s="106"/>
      <c r="M41" s="1"/>
      <c r="N41" s="1"/>
      <c r="O41" s="1"/>
      <c r="P41" s="1"/>
      <c r="Q41" s="1"/>
      <c r="R41" s="1"/>
    </row>
    <row r="42" spans="1:18" x14ac:dyDescent="0.2">
      <c r="A42" s="438" t="s">
        <v>40</v>
      </c>
      <c r="B42" s="439"/>
      <c r="C42" s="439"/>
      <c r="D42" s="439"/>
      <c r="E42" s="439"/>
      <c r="F42" s="439"/>
      <c r="G42" s="439"/>
      <c r="H42" s="439"/>
      <c r="I42" s="439"/>
      <c r="J42" s="352"/>
      <c r="K42" s="352"/>
      <c r="L42" s="352"/>
      <c r="M42" s="352"/>
      <c r="N42" s="352"/>
      <c r="O42" s="352"/>
      <c r="P42" s="352"/>
      <c r="Q42" s="352"/>
      <c r="R42" s="352"/>
    </row>
    <row r="43" spans="1:18" ht="14.25" x14ac:dyDescent="0.2">
      <c r="A43" s="357" t="s">
        <v>21</v>
      </c>
      <c r="B43" s="357"/>
      <c r="C43" s="358"/>
      <c r="D43" s="352"/>
      <c r="E43" s="352"/>
      <c r="F43" s="352"/>
      <c r="G43" s="352"/>
      <c r="H43" s="352"/>
      <c r="I43" s="352"/>
      <c r="J43" s="352"/>
      <c r="K43" s="352"/>
      <c r="L43" s="352"/>
      <c r="M43" s="352"/>
      <c r="N43" s="352"/>
      <c r="O43" s="352"/>
      <c r="P43" s="352"/>
      <c r="Q43" s="352"/>
      <c r="R43" s="352"/>
    </row>
    <row r="44" spans="1:18" ht="18" customHeight="1" x14ac:dyDescent="0.2">
      <c r="A44" s="354" t="s">
        <v>183</v>
      </c>
      <c r="B44" s="354"/>
      <c r="C44" s="354"/>
      <c r="D44" s="352"/>
      <c r="E44" s="352"/>
      <c r="F44" s="352"/>
      <c r="G44" s="352"/>
      <c r="H44" s="352"/>
      <c r="I44" s="352"/>
      <c r="J44" s="352"/>
      <c r="K44" s="352"/>
      <c r="L44" s="352"/>
      <c r="M44" s="352"/>
      <c r="N44" s="352"/>
      <c r="O44" s="352"/>
      <c r="P44" s="352"/>
      <c r="Q44" s="352"/>
      <c r="R44" s="352"/>
    </row>
    <row r="45" spans="1:18" ht="18" customHeight="1" x14ac:dyDescent="0.2">
      <c r="A45" s="354" t="s">
        <v>149</v>
      </c>
      <c r="B45" s="354"/>
      <c r="C45" s="354"/>
      <c r="D45" s="352"/>
      <c r="E45" s="352"/>
      <c r="F45" s="352"/>
      <c r="G45" s="352"/>
      <c r="H45" s="352"/>
      <c r="I45" s="352"/>
      <c r="J45" s="352"/>
      <c r="K45" s="352"/>
      <c r="L45" s="352"/>
      <c r="M45" s="352"/>
      <c r="N45" s="352"/>
      <c r="O45" s="352"/>
      <c r="P45" s="352"/>
      <c r="Q45" s="352"/>
      <c r="R45" s="352"/>
    </row>
    <row r="46" spans="1:18" ht="14.25" x14ac:dyDescent="0.2">
      <c r="A46" s="354" t="s">
        <v>138</v>
      </c>
      <c r="B46" s="354"/>
      <c r="C46" s="354"/>
      <c r="D46" s="359"/>
      <c r="E46" s="352"/>
      <c r="F46" s="352"/>
      <c r="G46" s="352"/>
      <c r="H46" s="352"/>
      <c r="I46" s="352"/>
      <c r="J46" s="352"/>
      <c r="K46" s="352"/>
      <c r="L46" s="352"/>
      <c r="M46" s="352"/>
      <c r="N46" s="352"/>
      <c r="O46" s="352"/>
      <c r="P46" s="352"/>
      <c r="Q46" s="352"/>
      <c r="R46" s="352"/>
    </row>
    <row r="47" spans="1:18" ht="14.25" x14ac:dyDescent="0.2">
      <c r="A47" s="354" t="s">
        <v>62</v>
      </c>
      <c r="B47" s="354"/>
      <c r="C47" s="354"/>
      <c r="D47" s="352"/>
      <c r="E47" s="352"/>
      <c r="F47" s="352"/>
      <c r="G47" s="352"/>
      <c r="H47" s="352"/>
      <c r="I47" s="352"/>
      <c r="J47" s="352"/>
      <c r="K47" s="352"/>
      <c r="L47" s="352"/>
      <c r="M47" s="352"/>
      <c r="N47" s="352"/>
      <c r="O47" s="352"/>
      <c r="P47" s="352"/>
      <c r="Q47" s="352"/>
      <c r="R47" s="352"/>
    </row>
    <row r="48" spans="1:18" ht="14.25" x14ac:dyDescent="0.2">
      <c r="A48" s="354" t="s">
        <v>25</v>
      </c>
      <c r="B48" s="354"/>
      <c r="C48" s="354"/>
      <c r="D48" s="352"/>
      <c r="E48" s="352"/>
      <c r="F48" s="352"/>
      <c r="G48" s="352"/>
      <c r="H48" s="352"/>
      <c r="I48" s="352"/>
      <c r="J48" s="352"/>
      <c r="K48" s="352"/>
      <c r="L48" s="352"/>
      <c r="M48" s="352"/>
      <c r="N48" s="352"/>
      <c r="O48" s="352"/>
      <c r="P48" s="352"/>
      <c r="Q48" s="352"/>
      <c r="R48" s="352"/>
    </row>
    <row r="49" spans="1:18" ht="14.25" x14ac:dyDescent="0.2">
      <c r="A49" s="354" t="s">
        <v>63</v>
      </c>
      <c r="B49" s="354"/>
      <c r="C49" s="354"/>
      <c r="D49" s="352"/>
      <c r="E49" s="352"/>
      <c r="F49" s="352"/>
      <c r="G49" s="352"/>
      <c r="H49" s="352"/>
      <c r="I49" s="352"/>
      <c r="J49" s="352"/>
      <c r="K49" s="352"/>
      <c r="L49" s="352"/>
      <c r="M49" s="352"/>
      <c r="N49" s="352"/>
      <c r="O49" s="352"/>
      <c r="P49" s="352"/>
      <c r="Q49" s="352"/>
      <c r="R49" s="352"/>
    </row>
    <row r="50" spans="1:18" ht="14.25" x14ac:dyDescent="0.2">
      <c r="A50" s="354" t="s">
        <v>24</v>
      </c>
      <c r="B50" s="354"/>
      <c r="C50" s="354"/>
      <c r="D50" s="352"/>
      <c r="E50" s="352"/>
      <c r="F50" s="352"/>
      <c r="G50" s="352"/>
      <c r="H50" s="352"/>
      <c r="I50" s="352"/>
      <c r="J50" s="352"/>
      <c r="K50" s="352"/>
      <c r="L50" s="352"/>
      <c r="M50" s="352"/>
      <c r="N50" s="352"/>
      <c r="O50" s="352"/>
      <c r="P50" s="352"/>
      <c r="Q50" s="352"/>
      <c r="R50" s="352"/>
    </row>
    <row r="51" spans="1:18" ht="14.25" x14ac:dyDescent="0.2">
      <c r="A51" s="354" t="s">
        <v>27</v>
      </c>
      <c r="B51" s="354"/>
      <c r="C51" s="354"/>
      <c r="D51" s="352"/>
      <c r="E51" s="352"/>
      <c r="F51" s="352"/>
      <c r="G51" s="352"/>
      <c r="H51" s="352"/>
      <c r="I51" s="352"/>
      <c r="J51" s="352"/>
      <c r="K51" s="352"/>
      <c r="L51" s="352"/>
      <c r="M51" s="352"/>
      <c r="N51" s="352"/>
      <c r="O51" s="352"/>
      <c r="P51" s="352"/>
      <c r="Q51" s="352"/>
      <c r="R51" s="352"/>
    </row>
    <row r="52" spans="1:18" ht="14.25" x14ac:dyDescent="0.2">
      <c r="A52" s="354" t="s">
        <v>28</v>
      </c>
      <c r="B52" s="354"/>
      <c r="C52" s="354"/>
      <c r="D52" s="352"/>
      <c r="E52" s="352"/>
      <c r="F52" s="352"/>
      <c r="G52" s="352"/>
      <c r="H52" s="352"/>
      <c r="I52" s="352"/>
      <c r="J52" s="352"/>
      <c r="K52" s="352"/>
      <c r="L52" s="352"/>
      <c r="M52" s="352"/>
      <c r="N52" s="352"/>
      <c r="O52" s="352"/>
      <c r="P52" s="352"/>
      <c r="Q52" s="352"/>
      <c r="R52" s="352"/>
    </row>
    <row r="53" spans="1:18" ht="14.25" x14ac:dyDescent="0.2">
      <c r="A53" s="354" t="s">
        <v>216</v>
      </c>
      <c r="B53" s="354"/>
      <c r="C53" s="354"/>
      <c r="D53" s="352"/>
      <c r="E53" s="352"/>
      <c r="F53" s="352"/>
      <c r="G53" s="352"/>
      <c r="H53" s="352"/>
      <c r="I53" s="352"/>
      <c r="J53" s="352"/>
      <c r="K53" s="352"/>
      <c r="L53" s="352"/>
      <c r="M53" s="352"/>
      <c r="N53" s="352"/>
      <c r="O53" s="352"/>
      <c r="P53" s="352"/>
      <c r="Q53" s="352"/>
      <c r="R53" s="352"/>
    </row>
    <row r="54" spans="1:18" ht="14.25" x14ac:dyDescent="0.2">
      <c r="A54" s="354" t="s">
        <v>29</v>
      </c>
      <c r="B54" s="354"/>
      <c r="C54" s="354"/>
      <c r="D54" s="352"/>
      <c r="E54" s="352"/>
      <c r="F54" s="352"/>
      <c r="G54" s="352"/>
      <c r="H54" s="352"/>
      <c r="I54" s="352"/>
      <c r="J54" s="352"/>
      <c r="K54" s="352"/>
      <c r="L54" s="352"/>
      <c r="M54" s="352"/>
      <c r="N54" s="352"/>
      <c r="O54" s="352"/>
      <c r="P54" s="352"/>
      <c r="Q54" s="352"/>
      <c r="R54" s="352"/>
    </row>
    <row r="55" spans="1:18" ht="14.25" x14ac:dyDescent="0.2">
      <c r="A55" s="354" t="s">
        <v>30</v>
      </c>
      <c r="B55" s="354"/>
      <c r="C55" s="354"/>
      <c r="D55" s="352"/>
      <c r="E55" s="352"/>
      <c r="F55" s="352"/>
      <c r="G55" s="352"/>
      <c r="H55" s="352"/>
      <c r="I55" s="352"/>
      <c r="J55" s="352"/>
      <c r="K55" s="352"/>
      <c r="L55" s="352"/>
      <c r="M55" s="352"/>
      <c r="N55" s="352"/>
      <c r="O55" s="352"/>
      <c r="P55" s="352"/>
      <c r="Q55" s="352"/>
      <c r="R55" s="352"/>
    </row>
    <row r="56" spans="1:18" ht="14.25" x14ac:dyDescent="0.2">
      <c r="A56" s="354" t="s">
        <v>31</v>
      </c>
      <c r="B56" s="354"/>
      <c r="C56" s="354"/>
      <c r="D56" s="352"/>
      <c r="E56" s="352"/>
      <c r="F56" s="352"/>
      <c r="G56" s="352"/>
      <c r="H56" s="352"/>
      <c r="I56" s="352"/>
      <c r="J56" s="352"/>
      <c r="K56" s="352"/>
      <c r="L56" s="352"/>
      <c r="M56" s="352"/>
      <c r="N56" s="352"/>
      <c r="O56" s="352"/>
      <c r="P56" s="352"/>
      <c r="Q56" s="352"/>
      <c r="R56" s="352"/>
    </row>
  </sheetData>
  <mergeCells count="34">
    <mergeCell ref="K35:Q35"/>
    <mergeCell ref="K36:P36"/>
    <mergeCell ref="K37:O37"/>
    <mergeCell ref="K20:Q20"/>
    <mergeCell ref="K27:P27"/>
    <mergeCell ref="K32:P32"/>
    <mergeCell ref="A30:I30"/>
    <mergeCell ref="K34:Q34"/>
    <mergeCell ref="K33:O33"/>
    <mergeCell ref="K8:R8"/>
    <mergeCell ref="K9:R9"/>
    <mergeCell ref="K10:R10"/>
    <mergeCell ref="J16:R16"/>
    <mergeCell ref="J25:R25"/>
    <mergeCell ref="J30:R30"/>
    <mergeCell ref="K23:Q23"/>
    <mergeCell ref="J1:R1"/>
    <mergeCell ref="K5:Q5"/>
    <mergeCell ref="K6:R6"/>
    <mergeCell ref="K7:R7"/>
    <mergeCell ref="J3:R3"/>
    <mergeCell ref="A1:I1"/>
    <mergeCell ref="A3:H3"/>
    <mergeCell ref="B6:D6"/>
    <mergeCell ref="A42:I42"/>
    <mergeCell ref="A16:I16"/>
    <mergeCell ref="A25:I25"/>
    <mergeCell ref="B5:E5"/>
    <mergeCell ref="K11:R11"/>
    <mergeCell ref="K12:R12"/>
    <mergeCell ref="K13:Q13"/>
    <mergeCell ref="K14:Q14"/>
    <mergeCell ref="K21:Q21"/>
    <mergeCell ref="K22:Q22"/>
  </mergeCells>
  <phoneticPr fontId="5" type="noConversion"/>
  <conditionalFormatting sqref="I5:I14">
    <cfRule type="cellIs" dxfId="515" priority="1" stopIfTrue="1" operator="equal">
      <formula>"J"</formula>
    </cfRule>
    <cfRule type="cellIs" dxfId="514" priority="2" stopIfTrue="1" operator="equal">
      <formula>"L"</formula>
    </cfRule>
    <cfRule type="cellIs" dxfId="513" priority="3" stopIfTrue="1" operator="equal">
      <formula>"K"</formula>
    </cfRule>
  </conditionalFormatting>
  <hyperlinks>
    <hyperlink ref="B5:E5" location="'1'!A1" display="% of employees in public/private sector"/>
    <hyperlink ref="B6:D6" location="'2'!A1" display="GVA per hour worked"/>
    <hyperlink ref="B7" location="'3'!A1" display="% of employees in high skill occupations"/>
    <hyperlink ref="B8" location="'4'!A1" display="% of employees in knowledge driven industries"/>
    <hyperlink ref="B9" location="'5'!A1" display="% of employees in advanced manufacturing"/>
    <hyperlink ref="B10" location="'6'!A1" display="% of employees in creative industries"/>
    <hyperlink ref="B11" location="'7'!A1" display="% of employees in social care for adults"/>
    <hyperlink ref="B12" location="'8'!A1" display="Business stock"/>
    <hyperlink ref="B13" location="'9'!A1" display="Business churn rate"/>
    <hyperlink ref="B14" location="'10'!A1" display="Business survival"/>
    <hyperlink ref="B18" location="'11'!A1" display="Qualifications (NVQ)"/>
    <hyperlink ref="B19" location="'12'!A1" display="GCSE results"/>
    <hyperlink ref="B20" location="'13'!A1" display="Unemployment rate - APS"/>
    <hyperlink ref="B21" location="'14'!A1" display="Claimant count"/>
    <hyperlink ref="B22" location="'15'!A1" display="Youth Unemployment rate - APS"/>
    <hyperlink ref="B23" location="'16'!A1" display="Youth claimant count"/>
    <hyperlink ref="B27" location="'17'!A1" display="Access to Superfast broadband"/>
    <hyperlink ref="B28" location="'18'!A1" display="% getting less than 2Mbit/s broadband speed"/>
    <hyperlink ref="B32" location="'19'!A1" display="House Price Index"/>
    <hyperlink ref="B33" location="'20'!A1" display="House Affordability"/>
    <hyperlink ref="B34" location="'21'!A1" display="Commercial units"/>
    <hyperlink ref="B35" location="'22'!A1" display="CO2 emissions - Industry and commerce"/>
    <hyperlink ref="B36" location="'23'!A1" display="CO2 emissions - Domestic buildings"/>
    <hyperlink ref="B37" location="'24'!A1" display="CO2 emissions - Road transport"/>
    <hyperlink ref="K5:Q5" location="'1D'!A1" display="% of employees in public/private sector"/>
    <hyperlink ref="K6:R6" location="'2D'!A1" display="GVA per hour worked"/>
    <hyperlink ref="K7:R7" location="'3D'!A1" display="% of employees in high skill occupations"/>
    <hyperlink ref="K8:R8" location="'4D'!A1" display="% of employees in knowledge driven industries"/>
    <hyperlink ref="K9:R9" location="'5D'!A1" display="% of employees in advanced manufacturing"/>
    <hyperlink ref="K10:R10" location="'6D'!A1" display="% of employees in creative industries"/>
    <hyperlink ref="K11:R11" location="'7D'!A1" display="% of employees in social care for adults"/>
    <hyperlink ref="K12:R12" location="'8D'!A1" display="Business stock"/>
    <hyperlink ref="K13:Q13" location="'9D'!A1" display="Business churn rate"/>
    <hyperlink ref="K14:Q14" location="'10D'!A1" display="Business survival"/>
    <hyperlink ref="K18" location="'11D'!A1" display="Qualifications (NVQ)"/>
    <hyperlink ref="K19" location="'12D'!A1" display="GCSE results"/>
    <hyperlink ref="K20:Q20" location="'13D'!A1" display="Unemployment rate - APS"/>
    <hyperlink ref="K21:Q21" location="'14D'!A1" display="Claimant count"/>
    <hyperlink ref="K22:Q22" location="'15D'!A1" display="Youth Unemployment rate - APS"/>
    <hyperlink ref="K23:Q23" location="'16D'!A1" display="Youth claimant count"/>
    <hyperlink ref="K27:P27" location="'17D'!A1" display="Access to Superfast broadband"/>
    <hyperlink ref="K28" location="'18D'!A1" display="% getting less than 2Mbit/s broadband speed"/>
    <hyperlink ref="K32:P32" location="'19D'!A1" display="House Price Index"/>
    <hyperlink ref="K33:O33" location="'20D'!A1" display="House Affordability"/>
    <hyperlink ref="K34:Q34" location="'21D'!A1" display="Commercial units"/>
    <hyperlink ref="K35:Q35" location="'22D'!A1" display="CO2 emissions - Industry and commerce"/>
    <hyperlink ref="K36:P36" location="'23D'!A1" display="CO2 emissions - Domestic buildings"/>
    <hyperlink ref="K37:O37" location="'24D'!A1" display="CO2 emissions - Road transport"/>
  </hyperlinks>
  <pageMargins left="0.75" right="0.75" top="1" bottom="1" header="0.5" footer="0.5"/>
  <pageSetup paperSize="9" orientation="portrait" verticalDpi="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P95"/>
  <sheetViews>
    <sheetView showGridLines="0" workbookViewId="0">
      <selection activeCell="I10" sqref="I10"/>
    </sheetView>
  </sheetViews>
  <sheetFormatPr defaultRowHeight="12.75" x14ac:dyDescent="0.2"/>
  <cols>
    <col min="2" max="2" width="15.5703125" bestFit="1" customWidth="1"/>
    <col min="6" max="6" width="7.5703125" customWidth="1"/>
    <col min="7" max="7" width="11.28515625" customWidth="1"/>
    <col min="9" max="9" width="18.42578125" bestFit="1" customWidth="1"/>
  </cols>
  <sheetData>
    <row r="1" spans="1:16" ht="15.75" x14ac:dyDescent="0.25">
      <c r="A1" s="14" t="s">
        <v>183</v>
      </c>
      <c r="B1" s="1"/>
      <c r="C1" s="1"/>
      <c r="D1" s="1"/>
      <c r="E1" s="1"/>
      <c r="F1" s="1"/>
      <c r="G1" s="69" t="s">
        <v>152</v>
      </c>
      <c r="H1" s="69" t="s">
        <v>99</v>
      </c>
      <c r="I1" s="9" t="s">
        <v>10</v>
      </c>
      <c r="J1" s="1"/>
      <c r="K1" s="10">
        <v>2016</v>
      </c>
      <c r="L1" s="1"/>
      <c r="M1" s="1"/>
      <c r="N1" s="1"/>
      <c r="O1" s="1"/>
      <c r="P1" s="1"/>
    </row>
    <row r="2" spans="1:16" ht="14.25" x14ac:dyDescent="0.2">
      <c r="A2" s="60" t="s">
        <v>15</v>
      </c>
      <c r="I2" s="9" t="s">
        <v>11</v>
      </c>
      <c r="J2" s="1"/>
      <c r="K2" s="10">
        <v>2017</v>
      </c>
      <c r="L2" s="1"/>
      <c r="M2" s="1"/>
      <c r="N2" s="1"/>
      <c r="O2" s="1"/>
      <c r="P2" s="1"/>
    </row>
    <row r="3" spans="1:16" ht="14.25" x14ac:dyDescent="0.2">
      <c r="I3" s="9" t="s">
        <v>12</v>
      </c>
      <c r="J3" s="9"/>
      <c r="K3" s="9" t="s">
        <v>13</v>
      </c>
      <c r="L3" s="1"/>
      <c r="M3" s="1"/>
      <c r="N3" s="1"/>
      <c r="O3" s="1"/>
      <c r="P3" s="1"/>
    </row>
    <row r="4" spans="1:16" x14ac:dyDescent="0.2">
      <c r="A4" s="15" t="s">
        <v>2</v>
      </c>
      <c r="B4" s="15" t="s">
        <v>0</v>
      </c>
      <c r="C4" s="15" t="s">
        <v>8</v>
      </c>
    </row>
    <row r="5" spans="1:16" ht="14.25" x14ac:dyDescent="0.2">
      <c r="A5" s="20">
        <v>2004</v>
      </c>
      <c r="B5" t="s">
        <v>3</v>
      </c>
      <c r="C5" s="94">
        <v>0.38900000000000001</v>
      </c>
      <c r="I5" s="9" t="s">
        <v>14</v>
      </c>
      <c r="J5" s="1"/>
      <c r="K5" s="1"/>
      <c r="L5" s="1"/>
      <c r="M5" s="1"/>
      <c r="N5" s="1"/>
      <c r="O5" s="1"/>
      <c r="P5" s="1"/>
    </row>
    <row r="6" spans="1:16" ht="14.25" x14ac:dyDescent="0.2">
      <c r="A6" s="20">
        <v>2005</v>
      </c>
      <c r="B6" t="s">
        <v>3</v>
      </c>
      <c r="C6" s="94">
        <v>0.39800000000000002</v>
      </c>
      <c r="E6" s="114"/>
      <c r="I6" s="273">
        <v>42908</v>
      </c>
      <c r="J6" s="1"/>
      <c r="K6" s="1"/>
      <c r="L6" s="1"/>
      <c r="M6" s="1"/>
      <c r="N6" s="1"/>
      <c r="O6" s="1"/>
      <c r="P6" s="1"/>
    </row>
    <row r="7" spans="1:16" x14ac:dyDescent="0.2">
      <c r="A7" s="20">
        <v>2006</v>
      </c>
      <c r="B7" t="s">
        <v>3</v>
      </c>
      <c r="C7" s="94">
        <v>0.40600000000000003</v>
      </c>
      <c r="E7" s="114"/>
    </row>
    <row r="8" spans="1:16" x14ac:dyDescent="0.2">
      <c r="A8" s="20">
        <v>2007</v>
      </c>
      <c r="B8" t="s">
        <v>3</v>
      </c>
      <c r="C8" s="94">
        <v>0.42599999999999999</v>
      </c>
      <c r="E8" s="114"/>
      <c r="I8" s="351" t="s">
        <v>101</v>
      </c>
      <c r="J8" s="352"/>
      <c r="K8" s="352"/>
      <c r="L8" s="352"/>
      <c r="M8" s="352"/>
      <c r="N8" s="352"/>
      <c r="O8" s="352"/>
      <c r="P8" s="352"/>
    </row>
    <row r="9" spans="1:16" x14ac:dyDescent="0.2">
      <c r="A9" s="20">
        <v>2008</v>
      </c>
      <c r="B9" t="s">
        <v>3</v>
      </c>
      <c r="C9" s="94">
        <v>0.38100000000000001</v>
      </c>
      <c r="E9" s="114"/>
      <c r="I9" s="353">
        <v>43191</v>
      </c>
      <c r="J9" s="352"/>
      <c r="K9" s="352"/>
      <c r="L9" s="352"/>
      <c r="M9" s="352"/>
      <c r="N9" s="352"/>
      <c r="O9" s="352"/>
      <c r="P9" s="352"/>
    </row>
    <row r="10" spans="1:16" x14ac:dyDescent="0.2">
      <c r="A10" s="20">
        <v>2009</v>
      </c>
      <c r="B10" t="s">
        <v>3</v>
      </c>
      <c r="C10" s="94">
        <v>0.432</v>
      </c>
      <c r="E10" s="114"/>
    </row>
    <row r="11" spans="1:16" x14ac:dyDescent="0.2">
      <c r="A11" s="20">
        <v>2010</v>
      </c>
      <c r="B11" t="s">
        <v>3</v>
      </c>
      <c r="C11" s="94">
        <v>0.41799999999999998</v>
      </c>
      <c r="E11" s="114"/>
    </row>
    <row r="12" spans="1:16" x14ac:dyDescent="0.2">
      <c r="A12" s="20">
        <v>2011</v>
      </c>
      <c r="B12" t="s">
        <v>3</v>
      </c>
      <c r="C12" s="94">
        <v>0.441</v>
      </c>
      <c r="E12" s="114"/>
    </row>
    <row r="13" spans="1:16" x14ac:dyDescent="0.2">
      <c r="A13" s="20">
        <v>2012</v>
      </c>
      <c r="B13" t="s">
        <v>3</v>
      </c>
      <c r="C13" s="94">
        <v>0.42399999999999999</v>
      </c>
      <c r="E13" s="114"/>
    </row>
    <row r="14" spans="1:16" x14ac:dyDescent="0.2">
      <c r="A14" s="20">
        <v>2013</v>
      </c>
      <c r="B14" t="s">
        <v>3</v>
      </c>
      <c r="C14" s="94">
        <v>0.40899999999999997</v>
      </c>
      <c r="E14" s="114"/>
    </row>
    <row r="15" spans="1:16" x14ac:dyDescent="0.2">
      <c r="A15" s="251">
        <v>2014</v>
      </c>
      <c r="B15" t="s">
        <v>3</v>
      </c>
      <c r="C15" s="94">
        <v>0.39900000000000002</v>
      </c>
      <c r="E15" s="114"/>
    </row>
    <row r="16" spans="1:16" x14ac:dyDescent="0.2">
      <c r="A16" s="251">
        <v>2015</v>
      </c>
      <c r="B16" t="s">
        <v>3</v>
      </c>
      <c r="C16" s="94">
        <v>0.42700000000000005</v>
      </c>
      <c r="E16" s="114"/>
    </row>
    <row r="17" spans="1:5" x14ac:dyDescent="0.2">
      <c r="A17" s="251">
        <v>2016</v>
      </c>
      <c r="B17" t="s">
        <v>3</v>
      </c>
      <c r="C17" s="94">
        <v>0.436</v>
      </c>
      <c r="E17" s="114"/>
    </row>
    <row r="18" spans="1:5" x14ac:dyDescent="0.2">
      <c r="A18" s="20">
        <v>2004</v>
      </c>
      <c r="B18" t="s">
        <v>4</v>
      </c>
      <c r="C18" s="94">
        <v>0.40300000000000002</v>
      </c>
      <c r="E18" s="114"/>
    </row>
    <row r="19" spans="1:5" x14ac:dyDescent="0.2">
      <c r="A19" s="20">
        <v>2005</v>
      </c>
      <c r="B19" t="s">
        <v>4</v>
      </c>
      <c r="C19" s="94">
        <v>0.41099999999999998</v>
      </c>
      <c r="E19" s="114"/>
    </row>
    <row r="20" spans="1:5" x14ac:dyDescent="0.2">
      <c r="A20" s="20">
        <v>2006</v>
      </c>
      <c r="B20" t="s">
        <v>4</v>
      </c>
      <c r="C20" s="94">
        <v>0.40400000000000003</v>
      </c>
      <c r="E20" s="114"/>
    </row>
    <row r="21" spans="1:5" x14ac:dyDescent="0.2">
      <c r="A21" s="20">
        <v>2007</v>
      </c>
      <c r="B21" t="s">
        <v>4</v>
      </c>
      <c r="C21" s="94">
        <v>0.41399999999999998</v>
      </c>
      <c r="E21" s="114"/>
    </row>
    <row r="22" spans="1:5" x14ac:dyDescent="0.2">
      <c r="A22" s="20">
        <v>2008</v>
      </c>
      <c r="B22" t="s">
        <v>4</v>
      </c>
      <c r="C22" s="94">
        <v>0.42199999999999999</v>
      </c>
      <c r="E22" s="114"/>
    </row>
    <row r="23" spans="1:5" x14ac:dyDescent="0.2">
      <c r="A23" s="20">
        <v>2009</v>
      </c>
      <c r="B23" t="s">
        <v>4</v>
      </c>
      <c r="C23" s="94">
        <v>0.39400000000000002</v>
      </c>
      <c r="E23" s="114"/>
    </row>
    <row r="24" spans="1:5" x14ac:dyDescent="0.2">
      <c r="A24" s="20">
        <v>2010</v>
      </c>
      <c r="B24" t="s">
        <v>4</v>
      </c>
      <c r="C24" s="94">
        <v>0.38600000000000001</v>
      </c>
      <c r="E24" s="114"/>
    </row>
    <row r="25" spans="1:5" x14ac:dyDescent="0.2">
      <c r="A25" s="20">
        <v>2011</v>
      </c>
      <c r="B25" t="s">
        <v>4</v>
      </c>
      <c r="C25" s="94">
        <v>0.40699999999999997</v>
      </c>
      <c r="E25" s="114"/>
    </row>
    <row r="26" spans="1:5" x14ac:dyDescent="0.2">
      <c r="A26" s="20">
        <v>2012</v>
      </c>
      <c r="B26" t="s">
        <v>4</v>
      </c>
      <c r="C26" s="94">
        <v>0.443</v>
      </c>
      <c r="E26" s="114"/>
    </row>
    <row r="27" spans="1:5" x14ac:dyDescent="0.2">
      <c r="A27" s="20">
        <v>2013</v>
      </c>
      <c r="B27" t="s">
        <v>4</v>
      </c>
      <c r="C27" s="94">
        <v>0.44600000000000001</v>
      </c>
      <c r="E27" s="114"/>
    </row>
    <row r="28" spans="1:5" x14ac:dyDescent="0.2">
      <c r="A28" s="251">
        <v>2014</v>
      </c>
      <c r="B28" t="s">
        <v>4</v>
      </c>
      <c r="C28" s="94">
        <v>0.46800000000000003</v>
      </c>
      <c r="E28" s="114"/>
    </row>
    <row r="29" spans="1:5" x14ac:dyDescent="0.2">
      <c r="A29" s="251">
        <v>2015</v>
      </c>
      <c r="B29" t="s">
        <v>4</v>
      </c>
      <c r="C29" s="94">
        <v>0.42299999999999999</v>
      </c>
      <c r="E29" s="114"/>
    </row>
    <row r="30" spans="1:5" x14ac:dyDescent="0.2">
      <c r="A30" s="251">
        <v>2016</v>
      </c>
      <c r="B30" t="s">
        <v>4</v>
      </c>
      <c r="C30" s="94">
        <v>0.46200000000000002</v>
      </c>
      <c r="E30" s="114"/>
    </row>
    <row r="31" spans="1:5" x14ac:dyDescent="0.2">
      <c r="A31" s="20">
        <v>2004</v>
      </c>
      <c r="B31" t="s">
        <v>5</v>
      </c>
      <c r="C31" s="94">
        <v>0.376</v>
      </c>
      <c r="E31" s="114"/>
    </row>
    <row r="32" spans="1:5" x14ac:dyDescent="0.2">
      <c r="A32" s="20">
        <v>2005</v>
      </c>
      <c r="B32" t="s">
        <v>5</v>
      </c>
      <c r="C32" s="94">
        <v>0.36799999999999999</v>
      </c>
      <c r="E32" s="114"/>
    </row>
    <row r="33" spans="1:5" x14ac:dyDescent="0.2">
      <c r="A33" s="20">
        <v>2006</v>
      </c>
      <c r="B33" t="s">
        <v>5</v>
      </c>
      <c r="C33" s="94">
        <v>0.41599999999999998</v>
      </c>
      <c r="E33" s="114"/>
    </row>
    <row r="34" spans="1:5" x14ac:dyDescent="0.2">
      <c r="A34" s="20">
        <v>2007</v>
      </c>
      <c r="B34" t="s">
        <v>5</v>
      </c>
      <c r="C34" s="94">
        <v>0.40200000000000002</v>
      </c>
      <c r="E34" s="114"/>
    </row>
    <row r="35" spans="1:5" x14ac:dyDescent="0.2">
      <c r="A35" s="20">
        <v>2008</v>
      </c>
      <c r="B35" t="s">
        <v>5</v>
      </c>
      <c r="C35" s="94">
        <v>0.39</v>
      </c>
      <c r="E35" s="114"/>
    </row>
    <row r="36" spans="1:5" x14ac:dyDescent="0.2">
      <c r="A36" s="20">
        <v>2009</v>
      </c>
      <c r="B36" t="s">
        <v>5</v>
      </c>
      <c r="C36" s="94">
        <v>0.42899999999999999</v>
      </c>
      <c r="E36" s="114"/>
    </row>
    <row r="37" spans="1:5" x14ac:dyDescent="0.2">
      <c r="A37" s="20">
        <v>2010</v>
      </c>
      <c r="B37" t="s">
        <v>5</v>
      </c>
      <c r="C37" s="94">
        <v>0.40500000000000003</v>
      </c>
      <c r="E37" s="114"/>
    </row>
    <row r="38" spans="1:5" x14ac:dyDescent="0.2">
      <c r="A38" s="20">
        <v>2011</v>
      </c>
      <c r="B38" t="s">
        <v>5</v>
      </c>
      <c r="C38" s="94">
        <v>0.41699999999999998</v>
      </c>
      <c r="E38" s="114"/>
    </row>
    <row r="39" spans="1:5" x14ac:dyDescent="0.2">
      <c r="A39" s="20">
        <v>2012</v>
      </c>
      <c r="B39" t="s">
        <v>5</v>
      </c>
      <c r="C39" s="94">
        <v>0.439</v>
      </c>
      <c r="E39" s="114"/>
    </row>
    <row r="40" spans="1:5" x14ac:dyDescent="0.2">
      <c r="A40" s="20">
        <v>2013</v>
      </c>
      <c r="B40" t="s">
        <v>5</v>
      </c>
      <c r="C40" s="94">
        <v>0.436</v>
      </c>
      <c r="E40" s="114"/>
    </row>
    <row r="41" spans="1:5" x14ac:dyDescent="0.2">
      <c r="A41" s="251">
        <v>2014</v>
      </c>
      <c r="B41" t="s">
        <v>5</v>
      </c>
      <c r="C41" s="94">
        <v>0.45900000000000002</v>
      </c>
      <c r="E41" s="114"/>
    </row>
    <row r="42" spans="1:5" x14ac:dyDescent="0.2">
      <c r="A42" s="251">
        <v>2015</v>
      </c>
      <c r="B42" t="s">
        <v>5</v>
      </c>
      <c r="C42" s="94">
        <v>0.45500000000000002</v>
      </c>
      <c r="E42" s="114"/>
    </row>
    <row r="43" spans="1:5" x14ac:dyDescent="0.2">
      <c r="A43" s="251">
        <v>2016</v>
      </c>
      <c r="B43" t="s">
        <v>5</v>
      </c>
      <c r="C43" s="94">
        <v>0.47199999999999998</v>
      </c>
      <c r="E43" s="114"/>
    </row>
    <row r="44" spans="1:5" x14ac:dyDescent="0.2">
      <c r="A44" s="20">
        <v>2004</v>
      </c>
      <c r="B44" t="s">
        <v>203</v>
      </c>
      <c r="C44" s="94">
        <v>0.39500000000000002</v>
      </c>
      <c r="E44" s="114"/>
    </row>
    <row r="45" spans="1:5" x14ac:dyDescent="0.2">
      <c r="A45" s="20">
        <v>2005</v>
      </c>
      <c r="B45" t="s">
        <v>203</v>
      </c>
      <c r="C45" s="94">
        <v>0.4</v>
      </c>
      <c r="E45" s="114"/>
    </row>
    <row r="46" spans="1:5" x14ac:dyDescent="0.2">
      <c r="A46" s="20">
        <v>2006</v>
      </c>
      <c r="B46" t="s">
        <v>203</v>
      </c>
      <c r="C46" s="94">
        <v>0.40699999999999997</v>
      </c>
      <c r="E46" s="114"/>
    </row>
    <row r="47" spans="1:5" x14ac:dyDescent="0.2">
      <c r="A47" s="20">
        <v>2007</v>
      </c>
      <c r="B47" t="s">
        <v>203</v>
      </c>
      <c r="C47" s="94">
        <v>0.41299999999999998</v>
      </c>
      <c r="E47" s="114"/>
    </row>
    <row r="48" spans="1:5" x14ac:dyDescent="0.2">
      <c r="A48" s="20">
        <v>2008</v>
      </c>
      <c r="B48" t="s">
        <v>203</v>
      </c>
      <c r="C48" s="94">
        <v>0.41399999999999998</v>
      </c>
      <c r="E48" s="114"/>
    </row>
    <row r="49" spans="1:5" x14ac:dyDescent="0.2">
      <c r="A49" s="20">
        <v>2009</v>
      </c>
      <c r="B49" t="s">
        <v>203</v>
      </c>
      <c r="C49" s="94">
        <v>0.42199999999999999</v>
      </c>
      <c r="E49" s="114"/>
    </row>
    <row r="50" spans="1:5" x14ac:dyDescent="0.2">
      <c r="A50" s="20">
        <v>2010</v>
      </c>
      <c r="B50" t="s">
        <v>203</v>
      </c>
      <c r="C50" s="94">
        <v>0.42599999999999999</v>
      </c>
      <c r="E50" s="114"/>
    </row>
    <row r="51" spans="1:5" x14ac:dyDescent="0.2">
      <c r="A51" s="20">
        <v>2011</v>
      </c>
      <c r="B51" t="s">
        <v>203</v>
      </c>
      <c r="C51" s="94">
        <v>0.43099999999999999</v>
      </c>
      <c r="E51" s="114"/>
    </row>
    <row r="52" spans="1:5" x14ac:dyDescent="0.2">
      <c r="A52" s="20">
        <v>2012</v>
      </c>
      <c r="B52" t="s">
        <v>203</v>
      </c>
      <c r="C52" s="94">
        <v>0.437</v>
      </c>
      <c r="E52" s="114"/>
    </row>
    <row r="53" spans="1:5" x14ac:dyDescent="0.2">
      <c r="A53" s="20">
        <v>2013</v>
      </c>
      <c r="B53" t="s">
        <v>203</v>
      </c>
      <c r="C53" s="94">
        <v>0.44</v>
      </c>
      <c r="E53" s="114"/>
    </row>
    <row r="54" spans="1:5" x14ac:dyDescent="0.2">
      <c r="A54" s="251">
        <v>2014</v>
      </c>
      <c r="B54" t="s">
        <v>203</v>
      </c>
      <c r="C54" s="94">
        <v>0.443</v>
      </c>
      <c r="E54" s="114"/>
    </row>
    <row r="55" spans="1:5" x14ac:dyDescent="0.2">
      <c r="A55" s="251">
        <v>2015</v>
      </c>
      <c r="B55" t="s">
        <v>203</v>
      </c>
      <c r="C55" s="94">
        <v>0.44400000000000001</v>
      </c>
      <c r="E55" s="114"/>
    </row>
    <row r="56" spans="1:5" x14ac:dyDescent="0.2">
      <c r="A56" s="251">
        <v>2016</v>
      </c>
      <c r="B56" t="s">
        <v>203</v>
      </c>
      <c r="C56" s="94">
        <v>0.45300000000000001</v>
      </c>
      <c r="E56" s="114"/>
    </row>
    <row r="57" spans="1:5" x14ac:dyDescent="0.2">
      <c r="A57" s="20">
        <v>2004</v>
      </c>
      <c r="B57" t="s">
        <v>17</v>
      </c>
      <c r="C57" s="94">
        <v>0.436</v>
      </c>
      <c r="E57" s="114"/>
    </row>
    <row r="58" spans="1:5" x14ac:dyDescent="0.2">
      <c r="A58" s="20">
        <v>2005</v>
      </c>
      <c r="B58" t="s">
        <v>17</v>
      </c>
      <c r="C58" s="94">
        <v>0.436</v>
      </c>
      <c r="E58" s="114"/>
    </row>
    <row r="59" spans="1:5" x14ac:dyDescent="0.2">
      <c r="A59" s="20">
        <v>2006</v>
      </c>
      <c r="B59" t="s">
        <v>17</v>
      </c>
      <c r="C59" s="94">
        <v>0.44800000000000001</v>
      </c>
      <c r="E59" s="114"/>
    </row>
    <row r="60" spans="1:5" x14ac:dyDescent="0.2">
      <c r="A60" s="20">
        <v>2007</v>
      </c>
      <c r="B60" t="s">
        <v>17</v>
      </c>
      <c r="C60" s="94">
        <v>0.45400000000000001</v>
      </c>
      <c r="E60" s="114"/>
    </row>
    <row r="61" spans="1:5" x14ac:dyDescent="0.2">
      <c r="A61" s="20">
        <v>2008</v>
      </c>
      <c r="B61" t="s">
        <v>17</v>
      </c>
      <c r="C61" s="94">
        <v>0.45700000000000002</v>
      </c>
      <c r="E61" s="114"/>
    </row>
    <row r="62" spans="1:5" x14ac:dyDescent="0.2">
      <c r="A62" s="20">
        <v>2009</v>
      </c>
      <c r="B62" t="s">
        <v>17</v>
      </c>
      <c r="C62" s="94">
        <v>0.45800000000000002</v>
      </c>
      <c r="E62" s="114"/>
    </row>
    <row r="63" spans="1:5" x14ac:dyDescent="0.2">
      <c r="A63" s="20">
        <v>2010</v>
      </c>
      <c r="B63" t="s">
        <v>17</v>
      </c>
      <c r="C63" s="94">
        <v>0.46500000000000002</v>
      </c>
      <c r="E63" s="114"/>
    </row>
    <row r="64" spans="1:5" x14ac:dyDescent="0.2">
      <c r="A64" s="20">
        <v>2011</v>
      </c>
      <c r="B64" t="s">
        <v>17</v>
      </c>
      <c r="C64" s="94">
        <v>0.48099999999999998</v>
      </c>
      <c r="E64" s="114"/>
    </row>
    <row r="65" spans="1:5" x14ac:dyDescent="0.2">
      <c r="A65" s="20">
        <v>2012</v>
      </c>
      <c r="B65" t="s">
        <v>17</v>
      </c>
      <c r="C65" s="94">
        <v>0.48199999999999998</v>
      </c>
      <c r="E65" s="114"/>
    </row>
    <row r="66" spans="1:5" x14ac:dyDescent="0.2">
      <c r="A66" s="20">
        <v>2013</v>
      </c>
      <c r="B66" t="s">
        <v>17</v>
      </c>
      <c r="C66" s="94">
        <v>0.48499999999999999</v>
      </c>
      <c r="E66" s="114"/>
    </row>
    <row r="67" spans="1:5" x14ac:dyDescent="0.2">
      <c r="A67" s="251">
        <v>2014</v>
      </c>
      <c r="B67" t="s">
        <v>17</v>
      </c>
      <c r="C67" s="94">
        <v>0.49399999999999999</v>
      </c>
      <c r="E67" s="114"/>
    </row>
    <row r="68" spans="1:5" x14ac:dyDescent="0.2">
      <c r="A68" s="251">
        <v>2015</v>
      </c>
      <c r="B68" t="s">
        <v>17</v>
      </c>
      <c r="C68" s="94">
        <v>0.49200000000000005</v>
      </c>
      <c r="E68" s="114"/>
    </row>
    <row r="69" spans="1:5" x14ac:dyDescent="0.2">
      <c r="A69" s="251">
        <v>2016</v>
      </c>
      <c r="B69" t="s">
        <v>17</v>
      </c>
      <c r="C69" s="94">
        <v>0.497</v>
      </c>
      <c r="E69" s="114"/>
    </row>
    <row r="70" spans="1:5" x14ac:dyDescent="0.2">
      <c r="A70" s="20">
        <v>2004</v>
      </c>
      <c r="B70" t="s">
        <v>18</v>
      </c>
      <c r="C70" s="94">
        <v>0.38300000000000001</v>
      </c>
      <c r="E70" s="114"/>
    </row>
    <row r="71" spans="1:5" x14ac:dyDescent="0.2">
      <c r="A71" s="20">
        <v>2005</v>
      </c>
      <c r="B71" t="s">
        <v>18</v>
      </c>
      <c r="C71" s="94">
        <v>0.39</v>
      </c>
      <c r="E71" s="114"/>
    </row>
    <row r="72" spans="1:5" x14ac:dyDescent="0.2">
      <c r="A72" s="20">
        <v>2006</v>
      </c>
      <c r="B72" t="s">
        <v>18</v>
      </c>
      <c r="C72" s="94">
        <v>0.4</v>
      </c>
      <c r="E72" s="114"/>
    </row>
    <row r="73" spans="1:5" x14ac:dyDescent="0.2">
      <c r="A73" s="20">
        <v>2007</v>
      </c>
      <c r="B73" t="s">
        <v>18</v>
      </c>
      <c r="C73" s="94">
        <v>0.40899999999999997</v>
      </c>
      <c r="E73" s="114"/>
    </row>
    <row r="74" spans="1:5" x14ac:dyDescent="0.2">
      <c r="A74" s="20">
        <v>2008</v>
      </c>
      <c r="B74" t="s">
        <v>18</v>
      </c>
      <c r="C74" s="94">
        <v>0.41</v>
      </c>
      <c r="E74" s="114"/>
    </row>
    <row r="75" spans="1:5" x14ac:dyDescent="0.2">
      <c r="A75" s="20">
        <v>2009</v>
      </c>
      <c r="B75" t="s">
        <v>18</v>
      </c>
      <c r="C75" s="94">
        <v>0.40899999999999997</v>
      </c>
      <c r="E75" s="114"/>
    </row>
    <row r="76" spans="1:5" x14ac:dyDescent="0.2">
      <c r="A76" s="20">
        <v>2010</v>
      </c>
      <c r="B76" t="s">
        <v>18</v>
      </c>
      <c r="C76" s="94">
        <v>0.42</v>
      </c>
      <c r="E76" s="114"/>
    </row>
    <row r="77" spans="1:5" x14ac:dyDescent="0.2">
      <c r="A77" s="20">
        <v>2011</v>
      </c>
      <c r="B77" t="s">
        <v>18</v>
      </c>
      <c r="C77" s="94">
        <v>0.42499999999999999</v>
      </c>
      <c r="E77" s="114"/>
    </row>
    <row r="78" spans="1:5" x14ac:dyDescent="0.2">
      <c r="A78" s="20">
        <v>2012</v>
      </c>
      <c r="B78" t="s">
        <v>18</v>
      </c>
      <c r="C78" s="94">
        <v>0.43</v>
      </c>
      <c r="E78" s="114"/>
    </row>
    <row r="79" spans="1:5" x14ac:dyDescent="0.2">
      <c r="A79" s="20">
        <v>2013</v>
      </c>
      <c r="B79" t="s">
        <v>18</v>
      </c>
      <c r="C79" s="94">
        <v>0.42099999999999999</v>
      </c>
      <c r="E79" s="114"/>
    </row>
    <row r="80" spans="1:5" x14ac:dyDescent="0.2">
      <c r="A80" s="251">
        <v>2014</v>
      </c>
      <c r="B80" t="s">
        <v>18</v>
      </c>
      <c r="C80" s="94">
        <v>0.44900000000000001</v>
      </c>
      <c r="E80" s="114"/>
    </row>
    <row r="81" spans="1:5" x14ac:dyDescent="0.2">
      <c r="A81" s="251">
        <v>2015</v>
      </c>
      <c r="B81" t="s">
        <v>18</v>
      </c>
      <c r="C81" s="94">
        <v>0.44799999999999995</v>
      </c>
      <c r="E81" s="114"/>
    </row>
    <row r="82" spans="1:5" x14ac:dyDescent="0.2">
      <c r="A82" s="251">
        <v>2016</v>
      </c>
      <c r="B82" t="s">
        <v>18</v>
      </c>
      <c r="C82" s="94">
        <v>0.45400000000000001</v>
      </c>
      <c r="E82" s="114"/>
    </row>
    <row r="83" spans="1:5" x14ac:dyDescent="0.2">
      <c r="A83" s="20">
        <v>2004</v>
      </c>
      <c r="B83" t="s">
        <v>6</v>
      </c>
      <c r="C83" s="94">
        <v>0.39400000000000002</v>
      </c>
      <c r="E83" s="114"/>
    </row>
    <row r="84" spans="1:5" x14ac:dyDescent="0.2">
      <c r="A84" s="20">
        <v>2005</v>
      </c>
      <c r="B84" t="s">
        <v>6</v>
      </c>
      <c r="C84" s="94">
        <v>0.39900000000000002</v>
      </c>
      <c r="E84" s="114"/>
    </row>
    <row r="85" spans="1:5" x14ac:dyDescent="0.2">
      <c r="A85" s="20">
        <v>2006</v>
      </c>
      <c r="B85" t="s">
        <v>6</v>
      </c>
      <c r="C85" s="94">
        <v>0.40600000000000003</v>
      </c>
      <c r="E85" s="114"/>
    </row>
    <row r="86" spans="1:5" x14ac:dyDescent="0.2">
      <c r="A86" s="20">
        <v>2007</v>
      </c>
      <c r="B86" t="s">
        <v>6</v>
      </c>
      <c r="C86" s="94">
        <v>0.41399999999999998</v>
      </c>
      <c r="E86" s="114"/>
    </row>
    <row r="87" spans="1:5" x14ac:dyDescent="0.2">
      <c r="A87" s="20">
        <v>2008</v>
      </c>
      <c r="B87" t="s">
        <v>6</v>
      </c>
      <c r="C87" s="94">
        <v>0.40500000000000003</v>
      </c>
      <c r="E87" s="114"/>
    </row>
    <row r="88" spans="1:5" x14ac:dyDescent="0.2">
      <c r="A88" s="20">
        <v>2009</v>
      </c>
      <c r="B88" t="s">
        <v>6</v>
      </c>
      <c r="C88" s="94">
        <v>0.41099999999999998</v>
      </c>
      <c r="E88" s="114"/>
    </row>
    <row r="89" spans="1:5" x14ac:dyDescent="0.2">
      <c r="A89" s="20">
        <v>2010</v>
      </c>
      <c r="B89" t="s">
        <v>6</v>
      </c>
      <c r="C89" s="94">
        <v>0.39800000000000002</v>
      </c>
      <c r="E89" s="114"/>
    </row>
    <row r="90" spans="1:5" x14ac:dyDescent="0.2">
      <c r="A90" s="20">
        <v>2011</v>
      </c>
      <c r="B90" t="s">
        <v>6</v>
      </c>
      <c r="C90" s="94">
        <v>0.41699999999999998</v>
      </c>
      <c r="E90" s="114"/>
    </row>
    <row r="91" spans="1:5" x14ac:dyDescent="0.2">
      <c r="A91" s="20">
        <v>2012</v>
      </c>
      <c r="B91" t="s">
        <v>6</v>
      </c>
      <c r="C91" s="94">
        <v>0.439</v>
      </c>
      <c r="E91" s="114"/>
    </row>
    <row r="92" spans="1:5" x14ac:dyDescent="0.2">
      <c r="A92" s="20">
        <v>2013</v>
      </c>
      <c r="B92" t="s">
        <v>6</v>
      </c>
      <c r="C92" s="94">
        <v>0.434</v>
      </c>
    </row>
    <row r="93" spans="1:5" x14ac:dyDescent="0.2">
      <c r="A93" s="251">
        <v>2014</v>
      </c>
      <c r="B93" t="s">
        <v>6</v>
      </c>
      <c r="C93" s="94">
        <v>0.44900000000000001</v>
      </c>
    </row>
    <row r="94" spans="1:5" x14ac:dyDescent="0.2">
      <c r="A94" s="251">
        <v>2015</v>
      </c>
      <c r="B94" t="s">
        <v>6</v>
      </c>
      <c r="C94" s="94">
        <v>0.43</v>
      </c>
    </row>
    <row r="95" spans="1:5" x14ac:dyDescent="0.2">
      <c r="A95" s="251">
        <v>2016</v>
      </c>
      <c r="B95" t="s">
        <v>6</v>
      </c>
      <c r="C95" s="94">
        <v>0.45700000000000002</v>
      </c>
    </row>
  </sheetData>
  <phoneticPr fontId="5" type="noConversion"/>
  <hyperlinks>
    <hyperlink ref="H1" location="'3'!A1" display="&lt;&lt; Chart"/>
    <hyperlink ref="G1" location="Contents!A1" display="&lt;&lt; Contents"/>
  </hyperlinks>
  <pageMargins left="0.75" right="0.75" top="1" bottom="1" header="0.5" footer="0.5"/>
  <pageSetup paperSize="9" orientation="portrait" verticalDpi="0" r:id="rId1"/>
  <headerFooter alignWithMargins="0"/>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M172"/>
  <sheetViews>
    <sheetView showGridLines="0" topLeftCell="A112" workbookViewId="0">
      <selection activeCell="D152" sqref="D152"/>
    </sheetView>
  </sheetViews>
  <sheetFormatPr defaultRowHeight="12.75" x14ac:dyDescent="0.2"/>
  <cols>
    <col min="2" max="2" width="34.42578125" bestFit="1" customWidth="1"/>
    <col min="3" max="3" width="12" bestFit="1" customWidth="1"/>
    <col min="4" max="4" width="12.7109375" customWidth="1"/>
    <col min="5" max="5" width="11.42578125" customWidth="1"/>
    <col min="6" max="6" width="14.85546875" bestFit="1" customWidth="1"/>
    <col min="7" max="7" width="11.140625" customWidth="1"/>
    <col min="8" max="8" width="12.28515625" customWidth="1"/>
    <col min="9" max="9" width="11.85546875" customWidth="1"/>
  </cols>
  <sheetData>
    <row r="1" spans="1:13" ht="15.75" x14ac:dyDescent="0.25">
      <c r="A1" s="14" t="s">
        <v>202</v>
      </c>
      <c r="B1" s="1"/>
      <c r="C1" s="1"/>
      <c r="D1" s="69" t="s">
        <v>152</v>
      </c>
      <c r="E1" s="69" t="s">
        <v>99</v>
      </c>
      <c r="F1" s="9" t="s">
        <v>10</v>
      </c>
      <c r="G1" s="1"/>
      <c r="H1" s="10">
        <v>2014</v>
      </c>
      <c r="I1" s="1"/>
      <c r="J1" s="1"/>
      <c r="K1" s="1"/>
      <c r="L1" s="1"/>
      <c r="M1" s="1"/>
    </row>
    <row r="2" spans="1:13" ht="14.25" x14ac:dyDescent="0.2">
      <c r="A2" s="67" t="s">
        <v>37</v>
      </c>
      <c r="F2" s="9" t="s">
        <v>11</v>
      </c>
      <c r="G2" s="1"/>
      <c r="H2" s="10">
        <v>2015</v>
      </c>
      <c r="I2" s="1"/>
      <c r="J2" s="1"/>
      <c r="K2" s="1"/>
      <c r="L2" s="1"/>
      <c r="M2" s="1"/>
    </row>
    <row r="3" spans="1:13" ht="14.25" x14ac:dyDescent="0.2">
      <c r="F3" s="9" t="s">
        <v>12</v>
      </c>
      <c r="G3" s="9"/>
      <c r="H3" s="9" t="s">
        <v>13</v>
      </c>
      <c r="I3" s="1"/>
      <c r="J3" s="1"/>
      <c r="K3" s="1"/>
      <c r="L3" s="1"/>
      <c r="M3" s="1"/>
    </row>
    <row r="4" spans="1:13" ht="32.25" customHeight="1" x14ac:dyDescent="0.2">
      <c r="A4" s="15" t="s">
        <v>2</v>
      </c>
      <c r="B4" s="15" t="s">
        <v>35</v>
      </c>
      <c r="C4" s="15" t="s">
        <v>0</v>
      </c>
      <c r="D4" s="46" t="s">
        <v>8</v>
      </c>
    </row>
    <row r="5" spans="1:13" ht="14.25" x14ac:dyDescent="0.2">
      <c r="A5">
        <v>2009</v>
      </c>
      <c r="B5" t="s">
        <v>185</v>
      </c>
      <c r="C5" t="s">
        <v>3</v>
      </c>
      <c r="D5" s="94">
        <v>1.2999999999999999E-2</v>
      </c>
      <c r="F5" s="9" t="s">
        <v>14</v>
      </c>
      <c r="G5" s="1"/>
      <c r="H5" s="1"/>
      <c r="I5" s="1"/>
      <c r="J5" s="1"/>
      <c r="K5" s="1"/>
      <c r="L5" s="1"/>
      <c r="M5" s="1"/>
    </row>
    <row r="6" spans="1:13" ht="14.25" x14ac:dyDescent="0.2">
      <c r="A6">
        <v>2010</v>
      </c>
      <c r="B6" t="s">
        <v>185</v>
      </c>
      <c r="C6" t="s">
        <v>3</v>
      </c>
      <c r="D6" s="94">
        <v>8.0000000000000002E-3</v>
      </c>
      <c r="E6" s="114"/>
      <c r="F6" s="11">
        <v>42347</v>
      </c>
      <c r="G6" s="1"/>
      <c r="H6" s="1"/>
      <c r="I6" s="1"/>
      <c r="J6" s="1"/>
      <c r="K6" s="1"/>
      <c r="L6" s="1"/>
      <c r="M6" s="1"/>
    </row>
    <row r="7" spans="1:13" x14ac:dyDescent="0.2">
      <c r="A7">
        <v>2011</v>
      </c>
      <c r="B7" t="s">
        <v>185</v>
      </c>
      <c r="C7" t="s">
        <v>3</v>
      </c>
      <c r="D7" s="94">
        <v>1.4999999999999999E-2</v>
      </c>
      <c r="E7" s="114"/>
    </row>
    <row r="8" spans="1:13" x14ac:dyDescent="0.2">
      <c r="A8">
        <v>2012</v>
      </c>
      <c r="B8" t="s">
        <v>185</v>
      </c>
      <c r="C8" t="s">
        <v>3</v>
      </c>
      <c r="D8" s="94">
        <v>1.2999999999999999E-2</v>
      </c>
      <c r="E8" s="114"/>
    </row>
    <row r="9" spans="1:13" x14ac:dyDescent="0.2">
      <c r="A9">
        <v>2013</v>
      </c>
      <c r="B9" t="s">
        <v>185</v>
      </c>
      <c r="C9" t="s">
        <v>3</v>
      </c>
      <c r="D9" s="94">
        <v>1.4E-2</v>
      </c>
      <c r="E9" s="114"/>
    </row>
    <row r="10" spans="1:13" x14ac:dyDescent="0.2">
      <c r="A10">
        <v>2014</v>
      </c>
      <c r="B10" t="s">
        <v>185</v>
      </c>
      <c r="C10" t="s">
        <v>3</v>
      </c>
      <c r="D10" s="18">
        <v>1.1717446387738705E-2</v>
      </c>
      <c r="E10" s="114"/>
    </row>
    <row r="11" spans="1:13" x14ac:dyDescent="0.2">
      <c r="A11">
        <v>2015</v>
      </c>
      <c r="B11" t="s">
        <v>185</v>
      </c>
      <c r="C11" t="s">
        <v>3</v>
      </c>
      <c r="D11" s="18">
        <v>1.2E-2</v>
      </c>
      <c r="E11" s="114"/>
    </row>
    <row r="12" spans="1:13" x14ac:dyDescent="0.2">
      <c r="A12">
        <v>2009</v>
      </c>
      <c r="B12" t="s">
        <v>186</v>
      </c>
      <c r="C12" t="s">
        <v>3</v>
      </c>
      <c r="D12" s="194">
        <v>0.53200000000000003</v>
      </c>
      <c r="E12" s="114"/>
    </row>
    <row r="13" spans="1:13" x14ac:dyDescent="0.2">
      <c r="A13">
        <v>2010</v>
      </c>
      <c r="B13" t="s">
        <v>186</v>
      </c>
      <c r="C13" t="s">
        <v>3</v>
      </c>
      <c r="D13" s="194">
        <v>0.54700000000000004</v>
      </c>
      <c r="E13" s="114"/>
    </row>
    <row r="14" spans="1:13" x14ac:dyDescent="0.2">
      <c r="A14">
        <v>2011</v>
      </c>
      <c r="B14" t="s">
        <v>186</v>
      </c>
      <c r="C14" t="s">
        <v>3</v>
      </c>
      <c r="D14" s="194">
        <v>0.56200000000000006</v>
      </c>
      <c r="E14" s="114"/>
    </row>
    <row r="15" spans="1:13" x14ac:dyDescent="0.2">
      <c r="A15">
        <v>2012</v>
      </c>
      <c r="B15" t="s">
        <v>186</v>
      </c>
      <c r="C15" t="s">
        <v>3</v>
      </c>
      <c r="D15" s="194">
        <v>0.55300000000000005</v>
      </c>
      <c r="E15" s="114"/>
    </row>
    <row r="16" spans="1:13" x14ac:dyDescent="0.2">
      <c r="A16">
        <v>2013</v>
      </c>
      <c r="B16" t="s">
        <v>186</v>
      </c>
      <c r="C16" t="s">
        <v>3</v>
      </c>
      <c r="D16" s="194">
        <v>0.55700000000000005</v>
      </c>
      <c r="E16" s="114"/>
    </row>
    <row r="17" spans="1:10" x14ac:dyDescent="0.2">
      <c r="A17">
        <v>2014</v>
      </c>
      <c r="B17" t="s">
        <v>186</v>
      </c>
      <c r="C17" t="s">
        <v>3</v>
      </c>
      <c r="D17" s="18">
        <v>0.56795006489092148</v>
      </c>
      <c r="E17" s="114"/>
    </row>
    <row r="18" spans="1:10" x14ac:dyDescent="0.2">
      <c r="A18">
        <v>2015</v>
      </c>
      <c r="B18" t="s">
        <v>186</v>
      </c>
      <c r="C18" t="s">
        <v>3</v>
      </c>
      <c r="D18" s="18">
        <v>0.55900000000000005</v>
      </c>
      <c r="E18" s="114"/>
    </row>
    <row r="19" spans="1:10" x14ac:dyDescent="0.2">
      <c r="A19">
        <v>2009</v>
      </c>
      <c r="B19" t="s">
        <v>223</v>
      </c>
      <c r="C19" t="s">
        <v>3</v>
      </c>
      <c r="D19" s="166">
        <v>0.54500000000000004</v>
      </c>
      <c r="E19" s="114"/>
      <c r="G19" s="18"/>
      <c r="H19" s="18"/>
      <c r="I19" s="18"/>
      <c r="J19" s="18"/>
    </row>
    <row r="20" spans="1:10" x14ac:dyDescent="0.2">
      <c r="A20">
        <v>2010</v>
      </c>
      <c r="B20" t="s">
        <v>223</v>
      </c>
      <c r="C20" t="s">
        <v>3</v>
      </c>
      <c r="D20" s="18">
        <v>0.55500000000000005</v>
      </c>
      <c r="E20" s="114"/>
    </row>
    <row r="21" spans="1:10" x14ac:dyDescent="0.2">
      <c r="A21">
        <v>2011</v>
      </c>
      <c r="B21" t="s">
        <v>223</v>
      </c>
      <c r="C21" t="s">
        <v>3</v>
      </c>
      <c r="D21" s="18">
        <v>0.57699999999999996</v>
      </c>
      <c r="E21" s="114"/>
    </row>
    <row r="22" spans="1:10" x14ac:dyDescent="0.2">
      <c r="A22">
        <v>2012</v>
      </c>
      <c r="B22" t="s">
        <v>223</v>
      </c>
      <c r="C22" t="s">
        <v>3</v>
      </c>
      <c r="D22" s="18">
        <v>0.5665</v>
      </c>
      <c r="E22" s="114"/>
    </row>
    <row r="23" spans="1:10" x14ac:dyDescent="0.2">
      <c r="A23">
        <v>2013</v>
      </c>
      <c r="B23" t="s">
        <v>223</v>
      </c>
      <c r="C23" t="s">
        <v>3</v>
      </c>
      <c r="D23" s="18">
        <v>0.57099999999999995</v>
      </c>
      <c r="E23" s="114"/>
    </row>
    <row r="24" spans="1:10" x14ac:dyDescent="0.2">
      <c r="A24">
        <v>2014</v>
      </c>
      <c r="B24" t="s">
        <v>223</v>
      </c>
      <c r="C24" t="s">
        <v>3</v>
      </c>
      <c r="D24" s="18">
        <v>0.57966751127866023</v>
      </c>
      <c r="E24" s="114"/>
    </row>
    <row r="25" spans="1:10" x14ac:dyDescent="0.2">
      <c r="A25">
        <v>2015</v>
      </c>
      <c r="B25" t="s">
        <v>223</v>
      </c>
      <c r="C25" t="s">
        <v>3</v>
      </c>
      <c r="D25" s="18">
        <v>0.57099999999999995</v>
      </c>
      <c r="E25" s="114"/>
    </row>
    <row r="26" spans="1:10" x14ac:dyDescent="0.2">
      <c r="A26">
        <v>2009</v>
      </c>
      <c r="B26" t="s">
        <v>185</v>
      </c>
      <c r="C26" t="s">
        <v>4</v>
      </c>
      <c r="D26" s="94">
        <v>3.2000000000000001E-2</v>
      </c>
      <c r="E26" s="114"/>
    </row>
    <row r="27" spans="1:10" x14ac:dyDescent="0.2">
      <c r="A27">
        <v>2010</v>
      </c>
      <c r="B27" t="s">
        <v>185</v>
      </c>
      <c r="C27" t="s">
        <v>4</v>
      </c>
      <c r="D27" s="94">
        <v>2.5999999999999999E-2</v>
      </c>
      <c r="E27" s="114"/>
    </row>
    <row r="28" spans="1:10" x14ac:dyDescent="0.2">
      <c r="A28">
        <v>2011</v>
      </c>
      <c r="B28" t="s">
        <v>185</v>
      </c>
      <c r="C28" t="s">
        <v>4</v>
      </c>
      <c r="D28" s="94">
        <v>4.1000000000000002E-2</v>
      </c>
      <c r="E28" s="114"/>
    </row>
    <row r="29" spans="1:10" x14ac:dyDescent="0.2">
      <c r="A29">
        <v>2012</v>
      </c>
      <c r="B29" t="s">
        <v>185</v>
      </c>
      <c r="C29" t="s">
        <v>4</v>
      </c>
      <c r="D29" s="94">
        <v>3.6999999999999998E-2</v>
      </c>
      <c r="E29" s="114"/>
    </row>
    <row r="30" spans="1:10" x14ac:dyDescent="0.2">
      <c r="A30">
        <v>2013</v>
      </c>
      <c r="B30" t="s">
        <v>185</v>
      </c>
      <c r="C30" t="s">
        <v>4</v>
      </c>
      <c r="D30" s="94">
        <v>4.3999999999999997E-2</v>
      </c>
      <c r="E30" s="114"/>
    </row>
    <row r="31" spans="1:10" x14ac:dyDescent="0.2">
      <c r="A31">
        <v>2014</v>
      </c>
      <c r="B31" t="s">
        <v>185</v>
      </c>
      <c r="C31" t="s">
        <v>4</v>
      </c>
      <c r="D31" s="18">
        <v>3.5129594402513495E-2</v>
      </c>
      <c r="E31" s="114"/>
    </row>
    <row r="32" spans="1:10" x14ac:dyDescent="0.2">
      <c r="A32">
        <v>2015</v>
      </c>
      <c r="B32" t="s">
        <v>185</v>
      </c>
      <c r="C32" t="s">
        <v>4</v>
      </c>
      <c r="D32" s="18">
        <v>3.9E-2</v>
      </c>
      <c r="E32" s="114"/>
    </row>
    <row r="33" spans="1:11" x14ac:dyDescent="0.2">
      <c r="A33">
        <v>2009</v>
      </c>
      <c r="B33" t="s">
        <v>186</v>
      </c>
      <c r="C33" t="s">
        <v>4</v>
      </c>
      <c r="D33" s="194">
        <v>0.44</v>
      </c>
      <c r="E33" s="114"/>
    </row>
    <row r="34" spans="1:11" x14ac:dyDescent="0.2">
      <c r="A34">
        <v>2010</v>
      </c>
      <c r="B34" t="s">
        <v>186</v>
      </c>
      <c r="C34" t="s">
        <v>4</v>
      </c>
      <c r="D34" s="194">
        <v>0.442</v>
      </c>
      <c r="E34" s="114"/>
    </row>
    <row r="35" spans="1:11" x14ac:dyDescent="0.2">
      <c r="A35">
        <v>2011</v>
      </c>
      <c r="B35" t="s">
        <v>186</v>
      </c>
      <c r="C35" t="s">
        <v>4</v>
      </c>
      <c r="D35" s="194">
        <v>0.436</v>
      </c>
      <c r="E35" s="114"/>
    </row>
    <row r="36" spans="1:11" x14ac:dyDescent="0.2">
      <c r="A36">
        <v>2012</v>
      </c>
      <c r="B36" t="s">
        <v>186</v>
      </c>
      <c r="C36" t="s">
        <v>4</v>
      </c>
      <c r="D36" s="194">
        <v>0.435</v>
      </c>
      <c r="E36" s="114"/>
      <c r="K36" s="22"/>
    </row>
    <row r="37" spans="1:11" x14ac:dyDescent="0.2">
      <c r="A37">
        <v>2013</v>
      </c>
      <c r="B37" t="s">
        <v>186</v>
      </c>
      <c r="C37" t="s">
        <v>4</v>
      </c>
      <c r="D37" s="194">
        <v>0.44400000000000001</v>
      </c>
      <c r="E37" s="114"/>
      <c r="K37" s="22"/>
    </row>
    <row r="38" spans="1:11" x14ac:dyDescent="0.2">
      <c r="A38">
        <v>2014</v>
      </c>
      <c r="B38" t="s">
        <v>186</v>
      </c>
      <c r="C38" t="s">
        <v>4</v>
      </c>
      <c r="D38" s="18">
        <v>0.45400000000000001</v>
      </c>
      <c r="E38" s="114"/>
      <c r="K38" s="22"/>
    </row>
    <row r="39" spans="1:11" x14ac:dyDescent="0.2">
      <c r="A39">
        <v>2015</v>
      </c>
      <c r="B39" t="s">
        <v>186</v>
      </c>
      <c r="C39" t="s">
        <v>4</v>
      </c>
      <c r="D39" s="18">
        <v>0.443</v>
      </c>
      <c r="E39" s="114"/>
      <c r="K39" s="22"/>
    </row>
    <row r="40" spans="1:11" x14ac:dyDescent="0.2">
      <c r="A40">
        <v>2009</v>
      </c>
      <c r="B40" t="s">
        <v>223</v>
      </c>
      <c r="C40" t="s">
        <v>4</v>
      </c>
      <c r="D40" s="18">
        <v>0.47199999999999998</v>
      </c>
      <c r="E40" s="114"/>
    </row>
    <row r="41" spans="1:11" x14ac:dyDescent="0.2">
      <c r="A41">
        <v>2010</v>
      </c>
      <c r="B41" t="s">
        <v>223</v>
      </c>
      <c r="C41" t="s">
        <v>4</v>
      </c>
      <c r="D41" s="18">
        <v>0.46800000000000003</v>
      </c>
      <c r="E41" s="114"/>
    </row>
    <row r="42" spans="1:11" x14ac:dyDescent="0.2">
      <c r="A42">
        <v>2011</v>
      </c>
      <c r="B42" t="s">
        <v>223</v>
      </c>
      <c r="C42" t="s">
        <v>4</v>
      </c>
      <c r="D42" s="18">
        <v>0.47699999999999998</v>
      </c>
      <c r="E42" s="114"/>
    </row>
    <row r="43" spans="1:11" x14ac:dyDescent="0.2">
      <c r="A43">
        <v>2012</v>
      </c>
      <c r="B43" t="s">
        <v>223</v>
      </c>
      <c r="C43" t="s">
        <v>4</v>
      </c>
      <c r="D43" s="18">
        <v>0.47199999999999998</v>
      </c>
      <c r="E43" s="114"/>
    </row>
    <row r="44" spans="1:11" x14ac:dyDescent="0.2">
      <c r="A44">
        <v>2013</v>
      </c>
      <c r="B44" t="s">
        <v>223</v>
      </c>
      <c r="C44" t="s">
        <v>4</v>
      </c>
      <c r="D44" s="18">
        <v>0.48799999999999999</v>
      </c>
      <c r="E44" s="114"/>
    </row>
    <row r="45" spans="1:11" x14ac:dyDescent="0.2">
      <c r="A45">
        <v>2014</v>
      </c>
      <c r="B45" t="s">
        <v>223</v>
      </c>
      <c r="C45" t="s">
        <v>4</v>
      </c>
      <c r="D45" s="18">
        <v>0.48899999999999999</v>
      </c>
      <c r="E45" s="114"/>
    </row>
    <row r="46" spans="1:11" x14ac:dyDescent="0.2">
      <c r="A46">
        <v>2015</v>
      </c>
      <c r="B46" t="s">
        <v>223</v>
      </c>
      <c r="C46" t="s">
        <v>4</v>
      </c>
      <c r="D46" s="18">
        <v>0.48199999999999998</v>
      </c>
      <c r="E46" s="114"/>
    </row>
    <row r="47" spans="1:11" x14ac:dyDescent="0.2">
      <c r="A47">
        <v>2009</v>
      </c>
      <c r="B47" t="s">
        <v>185</v>
      </c>
      <c r="C47" t="s">
        <v>5</v>
      </c>
      <c r="D47" s="94">
        <v>3.5999999999999997E-2</v>
      </c>
      <c r="E47" s="114"/>
    </row>
    <row r="48" spans="1:11" x14ac:dyDescent="0.2">
      <c r="A48">
        <v>2010</v>
      </c>
      <c r="B48" t="s">
        <v>185</v>
      </c>
      <c r="C48" t="s">
        <v>5</v>
      </c>
      <c r="D48" s="94">
        <v>3.7999999999999999E-2</v>
      </c>
      <c r="E48" s="114"/>
    </row>
    <row r="49" spans="1:5" x14ac:dyDescent="0.2">
      <c r="A49">
        <v>2011</v>
      </c>
      <c r="B49" t="s">
        <v>185</v>
      </c>
      <c r="C49" t="s">
        <v>5</v>
      </c>
      <c r="D49" s="94">
        <v>4.3999999999999997E-2</v>
      </c>
      <c r="E49" s="114"/>
    </row>
    <row r="50" spans="1:5" x14ac:dyDescent="0.2">
      <c r="A50">
        <v>2012</v>
      </c>
      <c r="B50" t="s">
        <v>185</v>
      </c>
      <c r="C50" t="s">
        <v>5</v>
      </c>
      <c r="D50" s="94">
        <v>4.9000000000000002E-2</v>
      </c>
      <c r="E50" s="114"/>
    </row>
    <row r="51" spans="1:5" x14ac:dyDescent="0.2">
      <c r="A51">
        <v>2013</v>
      </c>
      <c r="B51" t="s">
        <v>185</v>
      </c>
      <c r="C51" t="s">
        <v>5</v>
      </c>
      <c r="D51" s="94">
        <v>5.5E-2</v>
      </c>
      <c r="E51" s="114"/>
    </row>
    <row r="52" spans="1:5" x14ac:dyDescent="0.2">
      <c r="A52">
        <v>2014</v>
      </c>
      <c r="B52" t="s">
        <v>185</v>
      </c>
      <c r="C52" t="s">
        <v>5</v>
      </c>
      <c r="D52" s="18">
        <v>4.7276780566552642E-2</v>
      </c>
      <c r="E52" s="114"/>
    </row>
    <row r="53" spans="1:5" x14ac:dyDescent="0.2">
      <c r="A53">
        <v>2015</v>
      </c>
      <c r="B53" t="s">
        <v>185</v>
      </c>
      <c r="C53" t="s">
        <v>5</v>
      </c>
      <c r="D53" s="18">
        <v>5.0999999999999997E-2</v>
      </c>
      <c r="E53" s="114"/>
    </row>
    <row r="54" spans="1:5" x14ac:dyDescent="0.2">
      <c r="A54">
        <v>2009</v>
      </c>
      <c r="B54" t="s">
        <v>186</v>
      </c>
      <c r="C54" t="s">
        <v>5</v>
      </c>
      <c r="D54" s="194">
        <v>0.47499999999999998</v>
      </c>
      <c r="E54" s="114"/>
    </row>
    <row r="55" spans="1:5" x14ac:dyDescent="0.2">
      <c r="A55">
        <v>2010</v>
      </c>
      <c r="B55" t="s">
        <v>186</v>
      </c>
      <c r="C55" t="s">
        <v>5</v>
      </c>
      <c r="D55" s="194">
        <v>0.48499999999999999</v>
      </c>
      <c r="E55" s="114"/>
    </row>
    <row r="56" spans="1:5" x14ac:dyDescent="0.2">
      <c r="A56">
        <v>2011</v>
      </c>
      <c r="B56" t="s">
        <v>186</v>
      </c>
      <c r="C56" t="s">
        <v>5</v>
      </c>
      <c r="D56" s="194">
        <v>0.46800000000000003</v>
      </c>
      <c r="E56" s="114"/>
    </row>
    <row r="57" spans="1:5" x14ac:dyDescent="0.2">
      <c r="A57">
        <v>2012</v>
      </c>
      <c r="B57" t="s">
        <v>186</v>
      </c>
      <c r="C57" t="s">
        <v>5</v>
      </c>
      <c r="D57" s="194">
        <v>0.47199999999999998</v>
      </c>
      <c r="E57" s="114"/>
    </row>
    <row r="58" spans="1:5" x14ac:dyDescent="0.2">
      <c r="A58">
        <v>2013</v>
      </c>
      <c r="B58" t="s">
        <v>186</v>
      </c>
      <c r="C58" t="s">
        <v>5</v>
      </c>
      <c r="D58" s="194">
        <v>0.48199999999999998</v>
      </c>
      <c r="E58" s="114"/>
    </row>
    <row r="59" spans="1:5" x14ac:dyDescent="0.2">
      <c r="A59">
        <v>2014</v>
      </c>
      <c r="B59" t="s">
        <v>186</v>
      </c>
      <c r="C59" t="s">
        <v>5</v>
      </c>
      <c r="D59" s="18">
        <v>0.48484964958808985</v>
      </c>
      <c r="E59" s="114"/>
    </row>
    <row r="60" spans="1:5" x14ac:dyDescent="0.2">
      <c r="A60">
        <v>2015</v>
      </c>
      <c r="B60" t="s">
        <v>186</v>
      </c>
      <c r="C60" t="s">
        <v>5</v>
      </c>
      <c r="D60" s="18">
        <v>0.47299999999999998</v>
      </c>
      <c r="E60" s="114"/>
    </row>
    <row r="61" spans="1:5" x14ac:dyDescent="0.2">
      <c r="A61">
        <v>2009</v>
      </c>
      <c r="B61" t="s">
        <v>223</v>
      </c>
      <c r="C61" t="s">
        <v>5</v>
      </c>
      <c r="D61" s="18">
        <v>0.51100000000000001</v>
      </c>
      <c r="E61" s="114"/>
    </row>
    <row r="62" spans="1:5" x14ac:dyDescent="0.2">
      <c r="A62">
        <v>2010</v>
      </c>
      <c r="B62" t="s">
        <v>223</v>
      </c>
      <c r="C62" t="s">
        <v>5</v>
      </c>
      <c r="D62" s="18">
        <v>0.52300000000000002</v>
      </c>
      <c r="E62" s="114"/>
    </row>
    <row r="63" spans="1:5" x14ac:dyDescent="0.2">
      <c r="A63">
        <v>2011</v>
      </c>
      <c r="B63" t="s">
        <v>223</v>
      </c>
      <c r="C63" t="s">
        <v>5</v>
      </c>
      <c r="D63" s="18">
        <v>0.51200000000000001</v>
      </c>
      <c r="E63" s="114"/>
    </row>
    <row r="64" spans="1:5" x14ac:dyDescent="0.2">
      <c r="A64">
        <v>2012</v>
      </c>
      <c r="B64" t="s">
        <v>223</v>
      </c>
      <c r="C64" t="s">
        <v>5</v>
      </c>
      <c r="D64" s="18">
        <v>0.52100000000000002</v>
      </c>
      <c r="E64" s="114"/>
    </row>
    <row r="65" spans="1:5" x14ac:dyDescent="0.2">
      <c r="A65">
        <v>2013</v>
      </c>
      <c r="B65" t="s">
        <v>223</v>
      </c>
      <c r="C65" t="s">
        <v>5</v>
      </c>
      <c r="D65" s="18">
        <v>0.53700000000000003</v>
      </c>
      <c r="E65" s="114"/>
    </row>
    <row r="66" spans="1:5" x14ac:dyDescent="0.2">
      <c r="A66">
        <v>2014</v>
      </c>
      <c r="B66" t="s">
        <v>223</v>
      </c>
      <c r="C66" t="s">
        <v>5</v>
      </c>
      <c r="D66" s="18">
        <v>0.53212643015464245</v>
      </c>
      <c r="E66" s="114"/>
    </row>
    <row r="67" spans="1:5" x14ac:dyDescent="0.2">
      <c r="A67">
        <v>2015</v>
      </c>
      <c r="B67" t="s">
        <v>223</v>
      </c>
      <c r="C67" t="s">
        <v>5</v>
      </c>
      <c r="D67" s="18">
        <v>0.52400000000000002</v>
      </c>
      <c r="E67" s="114"/>
    </row>
    <row r="68" spans="1:5" x14ac:dyDescent="0.2">
      <c r="A68">
        <v>2009</v>
      </c>
      <c r="B68" t="s">
        <v>185</v>
      </c>
      <c r="C68" t="s">
        <v>6</v>
      </c>
      <c r="D68" s="94">
        <v>2.9000000000000001E-2</v>
      </c>
      <c r="E68" s="114"/>
    </row>
    <row r="69" spans="1:5" x14ac:dyDescent="0.2">
      <c r="A69">
        <v>2010</v>
      </c>
      <c r="B69" t="s">
        <v>185</v>
      </c>
      <c r="C69" t="s">
        <v>6</v>
      </c>
      <c r="D69" s="94">
        <v>2.5000000000000001E-2</v>
      </c>
      <c r="E69" s="114"/>
    </row>
    <row r="70" spans="1:5" x14ac:dyDescent="0.2">
      <c r="A70">
        <v>2011</v>
      </c>
      <c r="B70" t="s">
        <v>185</v>
      </c>
      <c r="C70" t="s">
        <v>6</v>
      </c>
      <c r="D70" s="94">
        <v>3.5000000000000003E-2</v>
      </c>
      <c r="E70" s="114"/>
    </row>
    <row r="71" spans="1:5" x14ac:dyDescent="0.2">
      <c r="A71">
        <v>2012</v>
      </c>
      <c r="B71" t="s">
        <v>185</v>
      </c>
      <c r="C71" t="s">
        <v>6</v>
      </c>
      <c r="D71" s="94">
        <v>3.4000000000000002E-2</v>
      </c>
      <c r="E71" s="114"/>
    </row>
    <row r="72" spans="1:5" x14ac:dyDescent="0.2">
      <c r="A72">
        <v>2013</v>
      </c>
      <c r="B72" t="s">
        <v>185</v>
      </c>
      <c r="C72" t="s">
        <v>6</v>
      </c>
      <c r="D72" s="94">
        <v>3.9E-2</v>
      </c>
      <c r="E72" s="114"/>
    </row>
    <row r="73" spans="1:5" x14ac:dyDescent="0.2">
      <c r="A73">
        <v>2014</v>
      </c>
      <c r="B73" t="s">
        <v>185</v>
      </c>
      <c r="C73" t="s">
        <v>6</v>
      </c>
      <c r="D73" s="18">
        <v>3.2146607509560166E-2</v>
      </c>
      <c r="E73" s="114"/>
    </row>
    <row r="74" spans="1:5" x14ac:dyDescent="0.2">
      <c r="A74">
        <v>2015</v>
      </c>
      <c r="B74" t="s">
        <v>185</v>
      </c>
      <c r="C74" t="s">
        <v>6</v>
      </c>
      <c r="D74" s="18">
        <v>3.5000000000000003E-2</v>
      </c>
      <c r="E74" s="114"/>
    </row>
    <row r="75" spans="1:5" x14ac:dyDescent="0.2">
      <c r="A75">
        <v>2009</v>
      </c>
      <c r="B75" t="s">
        <v>186</v>
      </c>
      <c r="C75" t="s">
        <v>6</v>
      </c>
      <c r="D75" s="194">
        <v>0.47</v>
      </c>
      <c r="E75" s="114"/>
    </row>
    <row r="76" spans="1:5" x14ac:dyDescent="0.2">
      <c r="A76">
        <v>2010</v>
      </c>
      <c r="B76" t="s">
        <v>186</v>
      </c>
      <c r="C76" t="s">
        <v>6</v>
      </c>
      <c r="D76" s="194">
        <v>0.47799999999999998</v>
      </c>
      <c r="E76" s="114"/>
    </row>
    <row r="77" spans="1:5" x14ac:dyDescent="0.2">
      <c r="A77">
        <v>2011</v>
      </c>
      <c r="B77" t="s">
        <v>186</v>
      </c>
      <c r="C77" t="s">
        <v>6</v>
      </c>
      <c r="D77" s="194">
        <v>0.47499999999999998</v>
      </c>
      <c r="E77" s="114"/>
    </row>
    <row r="78" spans="1:5" x14ac:dyDescent="0.2">
      <c r="A78">
        <v>2012</v>
      </c>
      <c r="B78" t="s">
        <v>186</v>
      </c>
      <c r="C78" t="s">
        <v>6</v>
      </c>
      <c r="D78" s="194">
        <v>0.47399999999999998</v>
      </c>
      <c r="E78" s="114"/>
    </row>
    <row r="79" spans="1:5" x14ac:dyDescent="0.2">
      <c r="A79">
        <v>2013</v>
      </c>
      <c r="B79" t="s">
        <v>186</v>
      </c>
      <c r="C79" t="s">
        <v>6</v>
      </c>
      <c r="D79" s="194">
        <v>0.48299999999999998</v>
      </c>
      <c r="E79" s="114"/>
    </row>
    <row r="80" spans="1:5" x14ac:dyDescent="0.2">
      <c r="A80">
        <v>2014</v>
      </c>
      <c r="B80" t="s">
        <v>186</v>
      </c>
      <c r="C80" t="s">
        <v>6</v>
      </c>
      <c r="D80" s="18">
        <v>0.49</v>
      </c>
      <c r="E80" s="114"/>
    </row>
    <row r="81" spans="1:5" x14ac:dyDescent="0.2">
      <c r="A81">
        <v>2015</v>
      </c>
      <c r="B81" t="s">
        <v>186</v>
      </c>
      <c r="C81" t="s">
        <v>6</v>
      </c>
      <c r="D81" s="18">
        <v>0.48</v>
      </c>
      <c r="E81" s="114"/>
    </row>
    <row r="82" spans="1:5" x14ac:dyDescent="0.2">
      <c r="A82">
        <v>2009</v>
      </c>
      <c r="B82" t="s">
        <v>223</v>
      </c>
      <c r="C82" t="s">
        <v>6</v>
      </c>
      <c r="D82" s="18">
        <v>0.499</v>
      </c>
      <c r="E82" s="114"/>
    </row>
    <row r="83" spans="1:5" x14ac:dyDescent="0.2">
      <c r="A83">
        <v>2010</v>
      </c>
      <c r="B83" t="s">
        <v>223</v>
      </c>
      <c r="C83" t="s">
        <v>6</v>
      </c>
      <c r="D83" s="18">
        <v>0.503</v>
      </c>
      <c r="E83" s="114"/>
    </row>
    <row r="84" spans="1:5" x14ac:dyDescent="0.2">
      <c r="A84">
        <v>2011</v>
      </c>
      <c r="B84" t="s">
        <v>223</v>
      </c>
      <c r="C84" t="s">
        <v>6</v>
      </c>
      <c r="D84" s="18">
        <v>0.51</v>
      </c>
      <c r="E84" s="114"/>
    </row>
    <row r="85" spans="1:5" x14ac:dyDescent="0.2">
      <c r="A85">
        <v>2012</v>
      </c>
      <c r="B85" t="s">
        <v>223</v>
      </c>
      <c r="C85" t="s">
        <v>6</v>
      </c>
      <c r="D85" s="18">
        <v>0.50800000000000001</v>
      </c>
      <c r="E85" s="114"/>
    </row>
    <row r="86" spans="1:5" x14ac:dyDescent="0.2">
      <c r="A86">
        <v>2013</v>
      </c>
      <c r="B86" t="s">
        <v>223</v>
      </c>
      <c r="C86" t="s">
        <v>6</v>
      </c>
      <c r="D86" s="18">
        <v>0.52200000000000002</v>
      </c>
      <c r="E86" s="114"/>
    </row>
    <row r="87" spans="1:5" x14ac:dyDescent="0.2">
      <c r="A87">
        <v>2014</v>
      </c>
      <c r="B87" t="s">
        <v>223</v>
      </c>
      <c r="C87" t="s">
        <v>6</v>
      </c>
      <c r="D87" s="18">
        <v>0.52200000000000002</v>
      </c>
      <c r="E87" s="114"/>
    </row>
    <row r="88" spans="1:5" x14ac:dyDescent="0.2">
      <c r="A88">
        <v>2015</v>
      </c>
      <c r="B88" t="s">
        <v>223</v>
      </c>
      <c r="C88" t="s">
        <v>6</v>
      </c>
      <c r="D88" s="18">
        <v>0.51500000000000001</v>
      </c>
      <c r="E88" s="114"/>
    </row>
    <row r="89" spans="1:5" x14ac:dyDescent="0.2">
      <c r="A89">
        <v>2009</v>
      </c>
      <c r="B89" t="s">
        <v>185</v>
      </c>
      <c r="C89" t="s">
        <v>17</v>
      </c>
      <c r="D89" s="18">
        <v>3.2000000000000001E-2</v>
      </c>
      <c r="E89" s="114"/>
    </row>
    <row r="90" spans="1:5" x14ac:dyDescent="0.2">
      <c r="A90">
        <v>2010</v>
      </c>
      <c r="B90" t="s">
        <v>185</v>
      </c>
      <c r="C90" t="s">
        <v>17</v>
      </c>
      <c r="D90" s="18">
        <v>3.4000000000000002E-2</v>
      </c>
      <c r="E90" s="114"/>
    </row>
    <row r="91" spans="1:5" x14ac:dyDescent="0.2">
      <c r="A91">
        <v>2011</v>
      </c>
      <c r="B91" t="s">
        <v>185</v>
      </c>
      <c r="C91" t="s">
        <v>17</v>
      </c>
      <c r="D91" s="18">
        <v>3.2000000000000001E-2</v>
      </c>
      <c r="E91" s="114"/>
    </row>
    <row r="92" spans="1:5" x14ac:dyDescent="0.2">
      <c r="A92">
        <v>2012</v>
      </c>
      <c r="B92" t="s">
        <v>185</v>
      </c>
      <c r="C92" t="s">
        <v>17</v>
      </c>
      <c r="D92" s="18">
        <v>3.1E-2</v>
      </c>
      <c r="E92" s="114"/>
    </row>
    <row r="93" spans="1:5" x14ac:dyDescent="0.2">
      <c r="A93">
        <v>2013</v>
      </c>
      <c r="B93" t="s">
        <v>185</v>
      </c>
      <c r="C93" t="s">
        <v>17</v>
      </c>
      <c r="D93" s="18">
        <v>0.03</v>
      </c>
      <c r="E93" s="114"/>
    </row>
    <row r="94" spans="1:5" x14ac:dyDescent="0.2">
      <c r="A94">
        <v>2014</v>
      </c>
      <c r="B94" t="s">
        <v>185</v>
      </c>
      <c r="C94" t="s">
        <v>17</v>
      </c>
      <c r="D94" s="18">
        <v>2.9000000000000001E-2</v>
      </c>
      <c r="E94" s="114"/>
    </row>
    <row r="95" spans="1:5" x14ac:dyDescent="0.2">
      <c r="A95">
        <v>2015</v>
      </c>
      <c r="B95" t="s">
        <v>185</v>
      </c>
      <c r="C95" t="s">
        <v>17</v>
      </c>
      <c r="D95" s="18">
        <v>2.8000000000000001E-2</v>
      </c>
      <c r="E95" s="114"/>
    </row>
    <row r="96" spans="1:5" x14ac:dyDescent="0.2">
      <c r="A96">
        <v>2009</v>
      </c>
      <c r="B96" t="s">
        <v>186</v>
      </c>
      <c r="C96" t="s">
        <v>17</v>
      </c>
      <c r="D96" s="194">
        <v>0.501</v>
      </c>
      <c r="E96" s="114"/>
    </row>
    <row r="97" spans="1:5" x14ac:dyDescent="0.2">
      <c r="A97">
        <v>2010</v>
      </c>
      <c r="B97" t="s">
        <v>186</v>
      </c>
      <c r="C97" t="s">
        <v>17</v>
      </c>
      <c r="D97" s="194">
        <v>0.502</v>
      </c>
      <c r="E97" s="114"/>
    </row>
    <row r="98" spans="1:5" x14ac:dyDescent="0.2">
      <c r="A98">
        <v>2011</v>
      </c>
      <c r="B98" t="s">
        <v>186</v>
      </c>
      <c r="C98" t="s">
        <v>17</v>
      </c>
      <c r="D98" s="194">
        <v>0.495</v>
      </c>
      <c r="E98" s="114"/>
    </row>
    <row r="99" spans="1:5" x14ac:dyDescent="0.2">
      <c r="A99">
        <v>2012</v>
      </c>
      <c r="B99" t="s">
        <v>186</v>
      </c>
      <c r="C99" t="s">
        <v>17</v>
      </c>
      <c r="D99" s="194">
        <v>0.503</v>
      </c>
      <c r="E99" s="114"/>
    </row>
    <row r="100" spans="1:5" x14ac:dyDescent="0.2">
      <c r="A100">
        <v>2013</v>
      </c>
      <c r="B100" t="s">
        <v>186</v>
      </c>
      <c r="C100" t="s">
        <v>17</v>
      </c>
      <c r="D100" s="194">
        <v>0.503</v>
      </c>
      <c r="E100" s="114"/>
    </row>
    <row r="101" spans="1:5" x14ac:dyDescent="0.2">
      <c r="A101">
        <v>2014</v>
      </c>
      <c r="B101" t="s">
        <v>186</v>
      </c>
      <c r="C101" t="s">
        <v>17</v>
      </c>
      <c r="D101" s="18">
        <v>0.49908381347511943</v>
      </c>
      <c r="E101" s="114"/>
    </row>
    <row r="102" spans="1:5" x14ac:dyDescent="0.2">
      <c r="A102">
        <v>2015</v>
      </c>
      <c r="B102" t="s">
        <v>186</v>
      </c>
      <c r="C102" t="s">
        <v>17</v>
      </c>
      <c r="D102" s="18">
        <v>0.50600000000000001</v>
      </c>
      <c r="E102" s="114"/>
    </row>
    <row r="103" spans="1:5" x14ac:dyDescent="0.2">
      <c r="A103">
        <v>2009</v>
      </c>
      <c r="B103" t="s">
        <v>223</v>
      </c>
      <c r="C103" t="s">
        <v>17</v>
      </c>
      <c r="D103" s="18">
        <v>0.53300000000000003</v>
      </c>
      <c r="E103" s="114"/>
    </row>
    <row r="104" spans="1:5" x14ac:dyDescent="0.2">
      <c r="A104">
        <v>2010</v>
      </c>
      <c r="B104" t="s">
        <v>223</v>
      </c>
      <c r="C104" t="s">
        <v>17</v>
      </c>
      <c r="D104" s="18">
        <v>0.53600000000000003</v>
      </c>
      <c r="E104" s="114"/>
    </row>
    <row r="105" spans="1:5" x14ac:dyDescent="0.2">
      <c r="A105">
        <v>2011</v>
      </c>
      <c r="B105" t="s">
        <v>223</v>
      </c>
      <c r="C105" t="s">
        <v>17</v>
      </c>
      <c r="D105" s="18">
        <v>0.52700000000000002</v>
      </c>
      <c r="E105" s="114"/>
    </row>
    <row r="106" spans="1:5" x14ac:dyDescent="0.2">
      <c r="A106">
        <v>2012</v>
      </c>
      <c r="B106" t="s">
        <v>223</v>
      </c>
      <c r="C106" t="s">
        <v>17</v>
      </c>
      <c r="D106" s="18">
        <v>0.53400000000000003</v>
      </c>
      <c r="E106" s="114"/>
    </row>
    <row r="107" spans="1:5" x14ac:dyDescent="0.2">
      <c r="A107">
        <v>2013</v>
      </c>
      <c r="B107" t="s">
        <v>223</v>
      </c>
      <c r="C107" t="s">
        <v>17</v>
      </c>
      <c r="D107" s="18">
        <v>0.53300000000000003</v>
      </c>
      <c r="E107" s="114"/>
    </row>
    <row r="108" spans="1:5" x14ac:dyDescent="0.2">
      <c r="A108">
        <v>2014</v>
      </c>
      <c r="B108" t="s">
        <v>223</v>
      </c>
      <c r="C108" t="s">
        <v>17</v>
      </c>
      <c r="D108" s="18">
        <v>0.52738746488975186</v>
      </c>
      <c r="E108" s="114"/>
    </row>
    <row r="109" spans="1:5" x14ac:dyDescent="0.2">
      <c r="A109">
        <v>2015</v>
      </c>
      <c r="B109" t="s">
        <v>223</v>
      </c>
      <c r="C109" t="s">
        <v>17</v>
      </c>
      <c r="D109" s="18">
        <v>0.53400000000000003</v>
      </c>
      <c r="E109" s="114"/>
    </row>
    <row r="110" spans="1:5" x14ac:dyDescent="0.2">
      <c r="A110">
        <v>2009</v>
      </c>
      <c r="B110" t="s">
        <v>185</v>
      </c>
      <c r="C110" t="s">
        <v>18</v>
      </c>
      <c r="D110" s="18">
        <v>3.3000000000000002E-2</v>
      </c>
      <c r="E110" s="114"/>
    </row>
    <row r="111" spans="1:5" x14ac:dyDescent="0.2">
      <c r="A111">
        <v>2010</v>
      </c>
      <c r="B111" t="s">
        <v>185</v>
      </c>
      <c r="C111" t="s">
        <v>18</v>
      </c>
      <c r="D111" s="18">
        <v>3.3000000000000002E-2</v>
      </c>
      <c r="E111" s="114"/>
    </row>
    <row r="112" spans="1:5" x14ac:dyDescent="0.2">
      <c r="A112">
        <v>2011</v>
      </c>
      <c r="B112" t="s">
        <v>185</v>
      </c>
      <c r="C112" t="s">
        <v>18</v>
      </c>
      <c r="D112" s="18">
        <v>3.9E-2</v>
      </c>
      <c r="E112" s="114"/>
    </row>
    <row r="113" spans="1:5" x14ac:dyDescent="0.2">
      <c r="A113">
        <v>2012</v>
      </c>
      <c r="B113" t="s">
        <v>185</v>
      </c>
      <c r="C113" t="s">
        <v>18</v>
      </c>
      <c r="D113" s="18">
        <v>3.9E-2</v>
      </c>
      <c r="E113" s="114"/>
    </row>
    <row r="114" spans="1:5" x14ac:dyDescent="0.2">
      <c r="A114">
        <v>2013</v>
      </c>
      <c r="B114" t="s">
        <v>185</v>
      </c>
      <c r="C114" t="s">
        <v>18</v>
      </c>
      <c r="D114" s="18">
        <v>4.2000000000000003E-2</v>
      </c>
      <c r="E114" s="114"/>
    </row>
    <row r="115" spans="1:5" x14ac:dyDescent="0.2">
      <c r="A115">
        <v>2014</v>
      </c>
      <c r="B115" t="s">
        <v>185</v>
      </c>
      <c r="C115" t="s">
        <v>18</v>
      </c>
      <c r="D115" s="18">
        <v>3.4870618228170808E-2</v>
      </c>
      <c r="E115" s="114"/>
    </row>
    <row r="116" spans="1:5" x14ac:dyDescent="0.2">
      <c r="A116">
        <v>2015</v>
      </c>
      <c r="B116" t="s">
        <v>185</v>
      </c>
      <c r="C116" t="s">
        <v>18</v>
      </c>
      <c r="D116" s="18">
        <v>3.5000000000000003E-2</v>
      </c>
      <c r="E116" s="114"/>
    </row>
    <row r="117" spans="1:5" x14ac:dyDescent="0.2">
      <c r="A117">
        <v>2009</v>
      </c>
      <c r="B117" t="s">
        <v>186</v>
      </c>
      <c r="C117" t="s">
        <v>18</v>
      </c>
      <c r="D117" s="194">
        <v>0.46100000000000002</v>
      </c>
      <c r="E117" s="114"/>
    </row>
    <row r="118" spans="1:5" x14ac:dyDescent="0.2">
      <c r="A118">
        <v>2010</v>
      </c>
      <c r="B118" t="s">
        <v>186</v>
      </c>
      <c r="C118" t="s">
        <v>18</v>
      </c>
      <c r="D118" s="194">
        <v>0.47099999999999997</v>
      </c>
      <c r="E118" s="114"/>
    </row>
    <row r="119" spans="1:5" x14ac:dyDescent="0.2">
      <c r="A119">
        <v>2011</v>
      </c>
      <c r="B119" t="s">
        <v>186</v>
      </c>
      <c r="C119" t="s">
        <v>18</v>
      </c>
      <c r="D119" s="194">
        <v>0.47</v>
      </c>
      <c r="E119" s="114"/>
    </row>
    <row r="120" spans="1:5" x14ac:dyDescent="0.2">
      <c r="A120">
        <v>2012</v>
      </c>
      <c r="B120" t="s">
        <v>186</v>
      </c>
      <c r="C120" t="s">
        <v>18</v>
      </c>
      <c r="D120" s="194">
        <v>0.46800000000000003</v>
      </c>
      <c r="E120" s="114"/>
    </row>
    <row r="121" spans="1:5" x14ac:dyDescent="0.2">
      <c r="A121">
        <v>2013</v>
      </c>
      <c r="B121" t="s">
        <v>186</v>
      </c>
      <c r="C121" t="s">
        <v>18</v>
      </c>
      <c r="D121" s="194">
        <v>0.47599999999999998</v>
      </c>
      <c r="E121" s="114"/>
    </row>
    <row r="122" spans="1:5" x14ac:dyDescent="0.2">
      <c r="A122">
        <v>2014</v>
      </c>
      <c r="B122" t="s">
        <v>186</v>
      </c>
      <c r="C122" t="s">
        <v>18</v>
      </c>
      <c r="D122" s="18">
        <v>0.47781516889738684</v>
      </c>
      <c r="E122" s="114"/>
    </row>
    <row r="123" spans="1:5" x14ac:dyDescent="0.2">
      <c r="A123">
        <v>2015</v>
      </c>
      <c r="B123" t="s">
        <v>186</v>
      </c>
      <c r="C123" t="s">
        <v>18</v>
      </c>
      <c r="D123" s="18">
        <v>0.46800000000000003</v>
      </c>
      <c r="E123" s="114"/>
    </row>
    <row r="124" spans="1:5" x14ac:dyDescent="0.2">
      <c r="A124">
        <v>2009</v>
      </c>
      <c r="B124" t="s">
        <v>223</v>
      </c>
      <c r="C124" t="s">
        <v>18</v>
      </c>
      <c r="D124" s="18">
        <v>0.49399999999999999</v>
      </c>
      <c r="E124" s="114"/>
    </row>
    <row r="125" spans="1:5" x14ac:dyDescent="0.2">
      <c r="A125">
        <v>2010</v>
      </c>
      <c r="B125" t="s">
        <v>223</v>
      </c>
      <c r="C125" t="s">
        <v>18</v>
      </c>
      <c r="D125" s="18">
        <v>0.504</v>
      </c>
      <c r="E125" s="114"/>
    </row>
    <row r="126" spans="1:5" x14ac:dyDescent="0.2">
      <c r="A126">
        <v>2011</v>
      </c>
      <c r="B126" t="s">
        <v>223</v>
      </c>
      <c r="C126" t="s">
        <v>18</v>
      </c>
      <c r="D126" s="18">
        <v>0.50900000000000001</v>
      </c>
      <c r="E126" s="114"/>
    </row>
    <row r="127" spans="1:5" x14ac:dyDescent="0.2">
      <c r="A127">
        <v>2012</v>
      </c>
      <c r="B127" t="s">
        <v>223</v>
      </c>
      <c r="C127" t="s">
        <v>18</v>
      </c>
      <c r="D127" s="18">
        <v>0.50700000000000001</v>
      </c>
      <c r="E127" s="114"/>
    </row>
    <row r="128" spans="1:5" x14ac:dyDescent="0.2">
      <c r="A128">
        <v>2013</v>
      </c>
      <c r="B128" t="s">
        <v>223</v>
      </c>
      <c r="C128" t="s">
        <v>18</v>
      </c>
      <c r="D128" s="18">
        <v>0.51800000000000002</v>
      </c>
      <c r="E128" s="114"/>
    </row>
    <row r="129" spans="1:9" x14ac:dyDescent="0.2">
      <c r="A129">
        <v>2014</v>
      </c>
      <c r="B129" t="s">
        <v>223</v>
      </c>
      <c r="C129" t="s">
        <v>18</v>
      </c>
      <c r="D129" s="18">
        <v>0.51268578712555768</v>
      </c>
      <c r="E129" s="114"/>
    </row>
    <row r="130" spans="1:9" x14ac:dyDescent="0.2">
      <c r="A130">
        <v>2015</v>
      </c>
      <c r="B130" t="s">
        <v>223</v>
      </c>
      <c r="C130" t="s">
        <v>18</v>
      </c>
      <c r="D130" s="18">
        <v>0.503</v>
      </c>
      <c r="E130" s="114"/>
    </row>
    <row r="131" spans="1:9" x14ac:dyDescent="0.2">
      <c r="A131">
        <v>2009</v>
      </c>
      <c r="B131" t="s">
        <v>185</v>
      </c>
      <c r="C131" t="s">
        <v>203</v>
      </c>
      <c r="D131" s="94">
        <v>0.03</v>
      </c>
      <c r="E131" s="114"/>
    </row>
    <row r="132" spans="1:9" x14ac:dyDescent="0.2">
      <c r="A132">
        <v>2010</v>
      </c>
      <c r="B132" t="s">
        <v>185</v>
      </c>
      <c r="C132" t="s">
        <v>203</v>
      </c>
      <c r="D132" s="94">
        <v>2.9000000000000001E-2</v>
      </c>
      <c r="E132" s="114"/>
    </row>
    <row r="133" spans="1:9" x14ac:dyDescent="0.2">
      <c r="A133">
        <v>2011</v>
      </c>
      <c r="B133" t="s">
        <v>185</v>
      </c>
      <c r="C133" t="s">
        <v>203</v>
      </c>
      <c r="D133" s="94">
        <v>0.03</v>
      </c>
      <c r="E133" s="114"/>
    </row>
    <row r="134" spans="1:9" x14ac:dyDescent="0.2">
      <c r="A134">
        <v>2012</v>
      </c>
      <c r="B134" t="s">
        <v>185</v>
      </c>
      <c r="C134" t="s">
        <v>203</v>
      </c>
      <c r="D134" s="94">
        <v>0.03</v>
      </c>
      <c r="E134" s="114"/>
    </row>
    <row r="135" spans="1:9" x14ac:dyDescent="0.2">
      <c r="A135">
        <v>2013</v>
      </c>
      <c r="B135" t="s">
        <v>185</v>
      </c>
      <c r="C135" t="s">
        <v>203</v>
      </c>
      <c r="D135" s="94">
        <v>2.9000000000000001E-2</v>
      </c>
      <c r="E135" s="114"/>
    </row>
    <row r="136" spans="1:9" x14ac:dyDescent="0.2">
      <c r="A136">
        <v>2014</v>
      </c>
      <c r="B136" t="s">
        <v>185</v>
      </c>
      <c r="C136" t="s">
        <v>203</v>
      </c>
      <c r="D136" s="18">
        <v>2.8188839580235645E-2</v>
      </c>
      <c r="E136" s="114"/>
    </row>
    <row r="137" spans="1:9" x14ac:dyDescent="0.2">
      <c r="A137">
        <v>2015</v>
      </c>
      <c r="B137" t="s">
        <v>185</v>
      </c>
      <c r="C137" t="s">
        <v>203</v>
      </c>
      <c r="D137" s="18">
        <v>2.8000000000000001E-2</v>
      </c>
      <c r="E137" s="114"/>
    </row>
    <row r="138" spans="1:9" x14ac:dyDescent="0.2">
      <c r="A138">
        <v>2009</v>
      </c>
      <c r="B138" t="s">
        <v>186</v>
      </c>
      <c r="C138" t="s">
        <v>203</v>
      </c>
      <c r="D138" s="194">
        <v>0.49</v>
      </c>
      <c r="E138" s="114"/>
    </row>
    <row r="139" spans="1:9" x14ac:dyDescent="0.2">
      <c r="A139">
        <v>2010</v>
      </c>
      <c r="B139" t="s">
        <v>186</v>
      </c>
      <c r="C139" t="s">
        <v>203</v>
      </c>
      <c r="D139" s="194">
        <v>0.496</v>
      </c>
      <c r="E139" s="114"/>
    </row>
    <row r="140" spans="1:9" x14ac:dyDescent="0.2">
      <c r="A140">
        <v>2011</v>
      </c>
      <c r="B140" t="s">
        <v>186</v>
      </c>
      <c r="C140" t="s">
        <v>203</v>
      </c>
      <c r="D140" s="194">
        <v>0.495</v>
      </c>
      <c r="E140" s="114"/>
    </row>
    <row r="141" spans="1:9" x14ac:dyDescent="0.2">
      <c r="A141">
        <v>2012</v>
      </c>
      <c r="B141" t="s">
        <v>186</v>
      </c>
      <c r="C141" t="s">
        <v>203</v>
      </c>
      <c r="D141" s="194">
        <v>0.497</v>
      </c>
      <c r="E141" s="114"/>
      <c r="F141" s="25"/>
      <c r="G141" s="25"/>
      <c r="H141" s="26"/>
      <c r="I141" s="26"/>
    </row>
    <row r="142" spans="1:9" x14ac:dyDescent="0.2">
      <c r="A142">
        <v>2013</v>
      </c>
      <c r="B142" t="s">
        <v>186</v>
      </c>
      <c r="C142" t="s">
        <v>203</v>
      </c>
      <c r="D142" s="194">
        <v>0.5</v>
      </c>
      <c r="E142" s="114"/>
      <c r="F142" s="25"/>
      <c r="G142" s="25"/>
      <c r="H142" s="26"/>
      <c r="I142" s="26"/>
    </row>
    <row r="143" spans="1:9" x14ac:dyDescent="0.2">
      <c r="A143">
        <v>2014</v>
      </c>
      <c r="B143" t="s">
        <v>186</v>
      </c>
      <c r="C143" t="s">
        <v>203</v>
      </c>
      <c r="D143" s="18">
        <v>0.49739496946791018</v>
      </c>
      <c r="E143" s="114"/>
      <c r="F143" s="25"/>
      <c r="G143" s="25"/>
      <c r="H143" s="26"/>
      <c r="I143" s="26"/>
    </row>
    <row r="144" spans="1:9" x14ac:dyDescent="0.2">
      <c r="A144">
        <v>2015</v>
      </c>
      <c r="B144" t="s">
        <v>186</v>
      </c>
      <c r="C144" t="s">
        <v>203</v>
      </c>
      <c r="D144" s="18">
        <v>0.495</v>
      </c>
      <c r="E144" s="114"/>
      <c r="F144" s="25"/>
      <c r="G144" s="25"/>
      <c r="H144" s="26"/>
      <c r="I144" s="26"/>
    </row>
    <row r="145" spans="1:10" x14ac:dyDescent="0.2">
      <c r="A145">
        <v>2009</v>
      </c>
      <c r="B145" t="s">
        <v>223</v>
      </c>
      <c r="C145" t="s">
        <v>203</v>
      </c>
      <c r="D145" s="18">
        <v>0.52</v>
      </c>
      <c r="E145" s="114"/>
      <c r="F145" s="23"/>
      <c r="G145" s="18"/>
      <c r="H145" s="27"/>
      <c r="I145" s="27"/>
      <c r="J145" s="27"/>
    </row>
    <row r="146" spans="1:10" x14ac:dyDescent="0.2">
      <c r="A146">
        <v>2010</v>
      </c>
      <c r="B146" t="s">
        <v>223</v>
      </c>
      <c r="C146" t="s">
        <v>203</v>
      </c>
      <c r="D146" s="18">
        <v>0.52500000000000002</v>
      </c>
      <c r="E146" s="114"/>
      <c r="F146" s="23"/>
      <c r="G146" s="18"/>
      <c r="H146" s="27"/>
      <c r="I146" s="27"/>
      <c r="J146" s="27"/>
    </row>
    <row r="147" spans="1:10" x14ac:dyDescent="0.2">
      <c r="A147">
        <v>2011</v>
      </c>
      <c r="B147" t="s">
        <v>223</v>
      </c>
      <c r="C147" t="s">
        <v>203</v>
      </c>
      <c r="D147" s="18">
        <v>0.52500000000000002</v>
      </c>
      <c r="E147" s="114"/>
      <c r="F147" s="23"/>
      <c r="G147" s="18"/>
      <c r="H147" s="27"/>
      <c r="I147" s="27"/>
      <c r="J147" s="27"/>
    </row>
    <row r="148" spans="1:10" x14ac:dyDescent="0.2">
      <c r="A148">
        <v>2012</v>
      </c>
      <c r="B148" t="s">
        <v>223</v>
      </c>
      <c r="C148" t="s">
        <v>203</v>
      </c>
      <c r="D148" s="18">
        <v>0.52700000000000002</v>
      </c>
      <c r="E148" s="114"/>
      <c r="F148" s="24"/>
      <c r="G148" s="18"/>
      <c r="H148" s="27"/>
      <c r="I148" s="27"/>
      <c r="J148" s="27"/>
    </row>
    <row r="149" spans="1:10" x14ac:dyDescent="0.2">
      <c r="A149">
        <v>2013</v>
      </c>
      <c r="B149" t="s">
        <v>223</v>
      </c>
      <c r="C149" t="s">
        <v>203</v>
      </c>
      <c r="D149" s="18">
        <v>0.52900000000000003</v>
      </c>
      <c r="F149" s="24"/>
      <c r="G149" s="18"/>
      <c r="H149" s="27"/>
      <c r="I149" s="27"/>
      <c r="J149" s="27"/>
    </row>
    <row r="150" spans="1:10" x14ac:dyDescent="0.2">
      <c r="A150">
        <v>2014</v>
      </c>
      <c r="B150" t="s">
        <v>223</v>
      </c>
      <c r="C150" t="s">
        <v>203</v>
      </c>
      <c r="D150" s="18">
        <v>0.52558380904814572</v>
      </c>
      <c r="F150" s="23"/>
      <c r="G150" s="18"/>
      <c r="H150" s="27"/>
      <c r="I150" s="27"/>
      <c r="J150" s="27"/>
    </row>
    <row r="151" spans="1:10" x14ac:dyDescent="0.2">
      <c r="A151">
        <v>2015</v>
      </c>
      <c r="B151" t="s">
        <v>223</v>
      </c>
      <c r="C151" t="s">
        <v>203</v>
      </c>
      <c r="D151" s="18">
        <v>0.52300000000000002</v>
      </c>
      <c r="F151" s="18"/>
      <c r="G151" s="18"/>
      <c r="H151" s="27"/>
      <c r="I151" s="27"/>
      <c r="J151" s="27"/>
    </row>
    <row r="152" spans="1:10" x14ac:dyDescent="0.2">
      <c r="D152" s="19"/>
    </row>
    <row r="153" spans="1:10" x14ac:dyDescent="0.2">
      <c r="D153" s="19"/>
    </row>
    <row r="154" spans="1:10" x14ac:dyDescent="0.2">
      <c r="D154" s="19"/>
    </row>
    <row r="155" spans="1:10" x14ac:dyDescent="0.2">
      <c r="D155" s="19"/>
    </row>
    <row r="156" spans="1:10" x14ac:dyDescent="0.2">
      <c r="D156" s="19"/>
    </row>
    <row r="157" spans="1:10" x14ac:dyDescent="0.2">
      <c r="D157" s="19"/>
    </row>
    <row r="158" spans="1:10" x14ac:dyDescent="0.2">
      <c r="D158" s="19"/>
    </row>
    <row r="159" spans="1:10" x14ac:dyDescent="0.2">
      <c r="D159" s="19"/>
    </row>
    <row r="160" spans="1:10" x14ac:dyDescent="0.2">
      <c r="D160" s="19"/>
    </row>
    <row r="161" spans="4:4" x14ac:dyDescent="0.2">
      <c r="D161" s="19"/>
    </row>
    <row r="162" spans="4:4" x14ac:dyDescent="0.2">
      <c r="D162" s="19"/>
    </row>
    <row r="163" spans="4:4" x14ac:dyDescent="0.2">
      <c r="D163" s="19"/>
    </row>
    <row r="164" spans="4:4" x14ac:dyDescent="0.2">
      <c r="D164" s="19"/>
    </row>
    <row r="165" spans="4:4" x14ac:dyDescent="0.2">
      <c r="D165" s="19"/>
    </row>
    <row r="166" spans="4:4" x14ac:dyDescent="0.2">
      <c r="D166" s="19"/>
    </row>
    <row r="167" spans="4:4" x14ac:dyDescent="0.2">
      <c r="D167" s="19"/>
    </row>
    <row r="168" spans="4:4" x14ac:dyDescent="0.2">
      <c r="D168" s="19"/>
    </row>
    <row r="169" spans="4:4" x14ac:dyDescent="0.2">
      <c r="D169" s="19"/>
    </row>
    <row r="170" spans="4:4" x14ac:dyDescent="0.2">
      <c r="D170" s="19"/>
    </row>
    <row r="171" spans="4:4" x14ac:dyDescent="0.2">
      <c r="D171" s="19"/>
    </row>
    <row r="172" spans="4:4" x14ac:dyDescent="0.2">
      <c r="D172" s="19"/>
    </row>
  </sheetData>
  <phoneticPr fontId="5" type="noConversion"/>
  <hyperlinks>
    <hyperlink ref="E1" location="'4'!A1" display="&lt;&lt; Chart"/>
    <hyperlink ref="D1" location="Contents!A1" display="&lt;&lt; Contents"/>
  </hyperlinks>
  <pageMargins left="0.75" right="0.75" top="1" bottom="1" header="0.5" footer="0.5"/>
  <pageSetup paperSize="9" orientation="portrait" verticalDpi="0" r:id="rId1"/>
  <headerFooter alignWithMargins="0"/>
  <tableParts count="1">
    <tablePart r:id="rId2"/>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Q53"/>
  <sheetViews>
    <sheetView showGridLines="0" topLeftCell="A14" workbookViewId="0">
      <selection activeCell="C56" sqref="C56"/>
    </sheetView>
  </sheetViews>
  <sheetFormatPr defaultRowHeight="12.75" x14ac:dyDescent="0.2"/>
  <cols>
    <col min="2" max="2" width="12.5703125" customWidth="1"/>
    <col min="7" max="7" width="7" customWidth="1"/>
    <col min="8" max="8" width="11.7109375" customWidth="1"/>
    <col min="10" max="10" width="18.42578125" bestFit="1" customWidth="1"/>
  </cols>
  <sheetData>
    <row r="1" spans="1:17" ht="15.75" customHeight="1" x14ac:dyDescent="0.25">
      <c r="A1" s="14" t="s">
        <v>108</v>
      </c>
      <c r="B1" s="1"/>
      <c r="C1" s="1"/>
      <c r="D1" s="1"/>
      <c r="E1" s="1"/>
      <c r="F1" s="1"/>
      <c r="G1" s="1"/>
      <c r="H1" s="69" t="s">
        <v>152</v>
      </c>
      <c r="I1" s="69" t="s">
        <v>99</v>
      </c>
      <c r="J1" s="9" t="s">
        <v>10</v>
      </c>
      <c r="K1" s="1"/>
      <c r="L1" s="10">
        <v>2015</v>
      </c>
      <c r="M1" s="1"/>
      <c r="N1" s="1"/>
      <c r="O1" s="1"/>
      <c r="P1" s="1"/>
      <c r="Q1" s="1"/>
    </row>
    <row r="2" spans="1:17" ht="14.25" x14ac:dyDescent="0.2">
      <c r="A2" s="67" t="s">
        <v>37</v>
      </c>
      <c r="J2" s="9" t="s">
        <v>11</v>
      </c>
      <c r="K2" s="1"/>
      <c r="L2" s="10">
        <v>2016</v>
      </c>
      <c r="M2" s="1"/>
      <c r="N2" s="1"/>
      <c r="O2" s="1"/>
      <c r="P2" s="1"/>
      <c r="Q2" s="1"/>
    </row>
    <row r="3" spans="1:17" ht="14.25" x14ac:dyDescent="0.2">
      <c r="J3" s="9" t="s">
        <v>12</v>
      </c>
      <c r="K3" s="9"/>
      <c r="L3" s="9" t="s">
        <v>13</v>
      </c>
      <c r="M3" s="1"/>
      <c r="N3" s="1"/>
      <c r="O3" s="1"/>
      <c r="P3" s="1"/>
      <c r="Q3" s="1"/>
    </row>
    <row r="4" spans="1:17" x14ac:dyDescent="0.2">
      <c r="A4" s="15" t="s">
        <v>2</v>
      </c>
      <c r="B4" s="15" t="s">
        <v>0</v>
      </c>
      <c r="C4" s="15" t="s">
        <v>8</v>
      </c>
    </row>
    <row r="5" spans="1:17" ht="14.25" x14ac:dyDescent="0.2">
      <c r="A5">
        <v>2009</v>
      </c>
      <c r="B5" t="s">
        <v>3</v>
      </c>
      <c r="C5" s="194">
        <v>1.7999999999999999E-2</v>
      </c>
      <c r="J5" s="9" t="s">
        <v>14</v>
      </c>
      <c r="K5" s="1"/>
      <c r="L5" s="1"/>
      <c r="M5" s="1"/>
      <c r="N5" s="1"/>
      <c r="O5" s="1"/>
      <c r="P5" s="1"/>
      <c r="Q5" s="1"/>
    </row>
    <row r="6" spans="1:17" ht="14.25" x14ac:dyDescent="0.2">
      <c r="A6">
        <v>2010</v>
      </c>
      <c r="B6" t="s">
        <v>3</v>
      </c>
      <c r="C6" s="194">
        <v>1.6E-2</v>
      </c>
      <c r="E6" s="114"/>
      <c r="J6" s="11">
        <v>42908</v>
      </c>
      <c r="K6" s="1"/>
      <c r="L6" s="1"/>
      <c r="M6" s="1"/>
      <c r="N6" s="1"/>
      <c r="O6" s="1"/>
      <c r="P6" s="1"/>
      <c r="Q6" s="1"/>
    </row>
    <row r="7" spans="1:17" x14ac:dyDescent="0.2">
      <c r="A7">
        <v>2011</v>
      </c>
      <c r="B7" t="s">
        <v>3</v>
      </c>
      <c r="C7" s="194">
        <v>1.7999999999999999E-2</v>
      </c>
      <c r="E7" s="114"/>
    </row>
    <row r="8" spans="1:17" x14ac:dyDescent="0.2">
      <c r="A8">
        <v>2012</v>
      </c>
      <c r="B8" t="s">
        <v>3</v>
      </c>
      <c r="C8" s="194">
        <v>1.7000000000000001E-2</v>
      </c>
      <c r="E8" s="114"/>
    </row>
    <row r="9" spans="1:17" x14ac:dyDescent="0.2">
      <c r="A9">
        <v>2013</v>
      </c>
      <c r="B9" t="s">
        <v>3</v>
      </c>
      <c r="C9" s="194">
        <v>1.2999999999999999E-2</v>
      </c>
      <c r="E9" s="114"/>
    </row>
    <row r="10" spans="1:17" x14ac:dyDescent="0.2">
      <c r="A10">
        <v>2014</v>
      </c>
      <c r="B10" t="s">
        <v>3</v>
      </c>
      <c r="C10" s="18">
        <v>1.0999999999999999E-2</v>
      </c>
      <c r="E10" s="114"/>
    </row>
    <row r="11" spans="1:17" x14ac:dyDescent="0.2">
      <c r="A11">
        <v>2015</v>
      </c>
      <c r="B11" t="s">
        <v>3</v>
      </c>
      <c r="C11" s="194">
        <v>1.0999999999999999E-2</v>
      </c>
      <c r="E11" s="114"/>
    </row>
    <row r="12" spans="1:17" x14ac:dyDescent="0.2">
      <c r="A12">
        <v>2009</v>
      </c>
      <c r="B12" t="s">
        <v>4</v>
      </c>
      <c r="C12" s="194">
        <v>5.3999999999999999E-2</v>
      </c>
      <c r="E12" s="114"/>
    </row>
    <row r="13" spans="1:17" x14ac:dyDescent="0.2">
      <c r="A13">
        <v>2010</v>
      </c>
      <c r="B13" t="s">
        <v>4</v>
      </c>
      <c r="C13" s="194">
        <v>4.4999999999999998E-2</v>
      </c>
      <c r="E13" s="114"/>
    </row>
    <row r="14" spans="1:17" x14ac:dyDescent="0.2">
      <c r="A14">
        <v>2011</v>
      </c>
      <c r="B14" t="s">
        <v>4</v>
      </c>
      <c r="C14" s="194">
        <v>6.0999999999999999E-2</v>
      </c>
      <c r="E14" s="114"/>
    </row>
    <row r="15" spans="1:17" x14ac:dyDescent="0.2">
      <c r="A15">
        <v>2012</v>
      </c>
      <c r="B15" t="s">
        <v>4</v>
      </c>
      <c r="C15" s="194">
        <v>5.6000000000000001E-2</v>
      </c>
      <c r="E15" s="114"/>
    </row>
    <row r="16" spans="1:17" x14ac:dyDescent="0.2">
      <c r="A16">
        <v>2013</v>
      </c>
      <c r="B16" t="s">
        <v>4</v>
      </c>
      <c r="C16" s="194">
        <v>4.7E-2</v>
      </c>
      <c r="E16" s="114"/>
    </row>
    <row r="17" spans="1:5" x14ac:dyDescent="0.2">
      <c r="A17">
        <v>2014</v>
      </c>
      <c r="B17" t="s">
        <v>4</v>
      </c>
      <c r="C17" s="18">
        <v>4.1000000000000002E-2</v>
      </c>
      <c r="E17" s="114"/>
    </row>
    <row r="18" spans="1:5" x14ac:dyDescent="0.2">
      <c r="A18">
        <v>2015</v>
      </c>
      <c r="B18" t="s">
        <v>4</v>
      </c>
      <c r="C18" s="194">
        <v>4.3999999999999997E-2</v>
      </c>
      <c r="E18" s="114"/>
    </row>
    <row r="19" spans="1:5" x14ac:dyDescent="0.2">
      <c r="A19">
        <v>2009</v>
      </c>
      <c r="B19" t="s">
        <v>5</v>
      </c>
      <c r="C19" s="194">
        <v>5.7000000000000002E-2</v>
      </c>
      <c r="E19" s="114"/>
    </row>
    <row r="20" spans="1:5" x14ac:dyDescent="0.2">
      <c r="A20">
        <v>2010</v>
      </c>
      <c r="B20" t="s">
        <v>5</v>
      </c>
      <c r="C20" s="194">
        <v>5.3999999999999999E-2</v>
      </c>
      <c r="E20" s="114"/>
    </row>
    <row r="21" spans="1:5" x14ac:dyDescent="0.2">
      <c r="A21">
        <v>2011</v>
      </c>
      <c r="B21" t="s">
        <v>5</v>
      </c>
      <c r="C21" s="194">
        <v>6.8000000000000005E-2</v>
      </c>
      <c r="E21" s="114"/>
    </row>
    <row r="22" spans="1:5" x14ac:dyDescent="0.2">
      <c r="A22">
        <v>2012</v>
      </c>
      <c r="B22" t="s">
        <v>5</v>
      </c>
      <c r="C22" s="194">
        <v>6.0999999999999999E-2</v>
      </c>
      <c r="E22" s="114"/>
    </row>
    <row r="23" spans="1:5" x14ac:dyDescent="0.2">
      <c r="A23">
        <v>2013</v>
      </c>
      <c r="B23" t="s">
        <v>5</v>
      </c>
      <c r="C23" s="194">
        <v>5.7000000000000002E-2</v>
      </c>
      <c r="E23" s="114"/>
    </row>
    <row r="24" spans="1:5" x14ac:dyDescent="0.2">
      <c r="A24">
        <v>2014</v>
      </c>
      <c r="B24" t="s">
        <v>5</v>
      </c>
      <c r="C24" s="18">
        <v>5.1999999999999998E-2</v>
      </c>
      <c r="E24" s="114"/>
    </row>
    <row r="25" spans="1:5" x14ac:dyDescent="0.2">
      <c r="A25">
        <v>2015</v>
      </c>
      <c r="B25" t="s">
        <v>5</v>
      </c>
      <c r="C25" s="194">
        <v>5.2999999999999999E-2</v>
      </c>
      <c r="E25" s="114"/>
    </row>
    <row r="26" spans="1:5" x14ac:dyDescent="0.2">
      <c r="A26">
        <v>2009</v>
      </c>
      <c r="B26" t="s">
        <v>203</v>
      </c>
      <c r="C26" s="194">
        <v>2.7E-2</v>
      </c>
      <c r="E26" s="114"/>
    </row>
    <row r="27" spans="1:5" x14ac:dyDescent="0.2">
      <c r="A27">
        <v>2010</v>
      </c>
      <c r="B27" t="s">
        <v>203</v>
      </c>
      <c r="C27" s="194">
        <v>2.5999999999999999E-2</v>
      </c>
      <c r="E27" s="114"/>
    </row>
    <row r="28" spans="1:5" x14ac:dyDescent="0.2">
      <c r="A28">
        <v>2011</v>
      </c>
      <c r="B28" t="s">
        <v>203</v>
      </c>
      <c r="C28" s="194">
        <v>2.5999999999999999E-2</v>
      </c>
      <c r="E28" s="114"/>
    </row>
    <row r="29" spans="1:5" x14ac:dyDescent="0.2">
      <c r="A29">
        <v>2012</v>
      </c>
      <c r="B29" t="s">
        <v>203</v>
      </c>
      <c r="C29" s="194">
        <v>2.5999999999999999E-2</v>
      </c>
      <c r="E29" s="114"/>
    </row>
    <row r="30" spans="1:5" x14ac:dyDescent="0.2">
      <c r="A30">
        <v>2013</v>
      </c>
      <c r="B30" t="s">
        <v>203</v>
      </c>
      <c r="C30" s="194">
        <v>2.5999999999999999E-2</v>
      </c>
      <c r="E30" s="114"/>
    </row>
    <row r="31" spans="1:5" x14ac:dyDescent="0.2">
      <c r="A31">
        <v>2014</v>
      </c>
      <c r="B31" t="s">
        <v>203</v>
      </c>
      <c r="C31" s="18">
        <v>2.5000000000000001E-2</v>
      </c>
      <c r="E31" s="114"/>
    </row>
    <row r="32" spans="1:5" x14ac:dyDescent="0.2">
      <c r="A32">
        <v>2015</v>
      </c>
      <c r="B32" t="s">
        <v>203</v>
      </c>
      <c r="C32" s="194">
        <v>2.5000000000000001E-2</v>
      </c>
      <c r="E32" s="114"/>
    </row>
    <row r="33" spans="1:5" x14ac:dyDescent="0.2">
      <c r="A33">
        <v>2009</v>
      </c>
      <c r="B33" t="s">
        <v>17</v>
      </c>
      <c r="C33" s="194">
        <v>5.1999999999999998E-2</v>
      </c>
      <c r="E33" s="114"/>
    </row>
    <row r="34" spans="1:5" x14ac:dyDescent="0.2">
      <c r="A34">
        <v>2010</v>
      </c>
      <c r="B34" t="s">
        <v>17</v>
      </c>
      <c r="C34" s="194">
        <v>5.1999999999999998E-2</v>
      </c>
      <c r="E34" s="114"/>
    </row>
    <row r="35" spans="1:5" x14ac:dyDescent="0.2">
      <c r="A35">
        <v>2011</v>
      </c>
      <c r="B35" t="s">
        <v>17</v>
      </c>
      <c r="C35" s="194">
        <v>0.05</v>
      </c>
      <c r="E35" s="114"/>
    </row>
    <row r="36" spans="1:5" x14ac:dyDescent="0.2">
      <c r="A36">
        <v>2012</v>
      </c>
      <c r="B36" t="s">
        <v>17</v>
      </c>
      <c r="C36" s="194">
        <v>4.8000000000000001E-2</v>
      </c>
      <c r="E36" s="114"/>
    </row>
    <row r="37" spans="1:5" x14ac:dyDescent="0.2">
      <c r="A37">
        <v>2013</v>
      </c>
      <c r="B37" t="s">
        <v>17</v>
      </c>
      <c r="C37" s="194">
        <v>2.5999999999999999E-2</v>
      </c>
      <c r="E37" s="114"/>
    </row>
    <row r="38" spans="1:5" x14ac:dyDescent="0.2">
      <c r="A38">
        <v>2014</v>
      </c>
      <c r="B38" t="s">
        <v>17</v>
      </c>
      <c r="C38" s="18">
        <v>2.4E-2</v>
      </c>
      <c r="E38" s="114"/>
    </row>
    <row r="39" spans="1:5" x14ac:dyDescent="0.2">
      <c r="A39">
        <v>2015</v>
      </c>
      <c r="B39" t="s">
        <v>17</v>
      </c>
      <c r="C39" s="194">
        <v>2.4E-2</v>
      </c>
      <c r="E39" s="114"/>
    </row>
    <row r="40" spans="1:5" x14ac:dyDescent="0.2">
      <c r="A40">
        <v>2009</v>
      </c>
      <c r="B40" t="s">
        <v>18</v>
      </c>
      <c r="C40" s="194">
        <v>5.1999999999999998E-2</v>
      </c>
      <c r="E40" s="114"/>
    </row>
    <row r="41" spans="1:5" x14ac:dyDescent="0.2">
      <c r="A41">
        <v>2010</v>
      </c>
      <c r="B41" t="s">
        <v>18</v>
      </c>
      <c r="C41" s="194">
        <v>4.9000000000000002E-2</v>
      </c>
      <c r="E41" s="114"/>
    </row>
    <row r="42" spans="1:5" x14ac:dyDescent="0.2">
      <c r="A42">
        <v>2011</v>
      </c>
      <c r="B42" t="s">
        <v>18</v>
      </c>
      <c r="C42" s="194">
        <v>5.7000000000000002E-2</v>
      </c>
      <c r="E42" s="114"/>
    </row>
    <row r="43" spans="1:5" x14ac:dyDescent="0.2">
      <c r="A43">
        <v>2012</v>
      </c>
      <c r="B43" t="s">
        <v>18</v>
      </c>
      <c r="C43" s="194">
        <v>5.5E-2</v>
      </c>
      <c r="E43" s="114"/>
    </row>
    <row r="44" spans="1:5" x14ac:dyDescent="0.2">
      <c r="A44">
        <v>2013</v>
      </c>
      <c r="B44" t="s">
        <v>18</v>
      </c>
      <c r="C44" s="194">
        <v>4.1000000000000002E-2</v>
      </c>
      <c r="E44" s="114"/>
    </row>
    <row r="45" spans="1:5" x14ac:dyDescent="0.2">
      <c r="A45">
        <v>2014</v>
      </c>
      <c r="B45" t="s">
        <v>18</v>
      </c>
      <c r="C45" s="18">
        <v>3.6999999999999998E-2</v>
      </c>
      <c r="E45" s="114"/>
    </row>
    <row r="46" spans="1:5" x14ac:dyDescent="0.2">
      <c r="A46">
        <v>2015</v>
      </c>
      <c r="B46" t="s">
        <v>18</v>
      </c>
      <c r="C46" s="194">
        <v>3.6999999999999998E-2</v>
      </c>
      <c r="E46" s="114"/>
    </row>
    <row r="47" spans="1:5" x14ac:dyDescent="0.2">
      <c r="A47">
        <v>2009</v>
      </c>
      <c r="B47" t="s">
        <v>6</v>
      </c>
      <c r="C47" s="194">
        <v>4.5999999999999999E-2</v>
      </c>
      <c r="E47" s="114"/>
    </row>
    <row r="48" spans="1:5" x14ac:dyDescent="0.2">
      <c r="A48">
        <v>2010</v>
      </c>
      <c r="B48" t="s">
        <v>6</v>
      </c>
      <c r="C48" s="194">
        <v>0.04</v>
      </c>
      <c r="E48" s="114"/>
    </row>
    <row r="49" spans="1:5" x14ac:dyDescent="0.2">
      <c r="A49">
        <v>2011</v>
      </c>
      <c r="B49" t="s">
        <v>6</v>
      </c>
      <c r="C49" s="194">
        <v>5.1999999999999998E-2</v>
      </c>
      <c r="E49" s="114"/>
    </row>
    <row r="50" spans="1:5" x14ac:dyDescent="0.2">
      <c r="A50">
        <v>2012</v>
      </c>
      <c r="B50" t="s">
        <v>6</v>
      </c>
      <c r="C50" s="194">
        <v>4.7E-2</v>
      </c>
      <c r="E50" s="114"/>
    </row>
    <row r="51" spans="1:5" x14ac:dyDescent="0.2">
      <c r="A51">
        <v>2013</v>
      </c>
      <c r="B51" t="s">
        <v>6</v>
      </c>
      <c r="C51" s="194">
        <v>4.1000000000000002E-2</v>
      </c>
    </row>
    <row r="52" spans="1:5" x14ac:dyDescent="0.2">
      <c r="A52">
        <v>2014</v>
      </c>
      <c r="B52" t="s">
        <v>6</v>
      </c>
      <c r="C52" s="18">
        <v>3.5999999999999997E-2</v>
      </c>
    </row>
    <row r="53" spans="1:5" x14ac:dyDescent="0.2">
      <c r="A53">
        <v>2015</v>
      </c>
      <c r="B53" t="s">
        <v>6</v>
      </c>
      <c r="C53" s="194">
        <v>3.7999999999999999E-2</v>
      </c>
    </row>
  </sheetData>
  <phoneticPr fontId="5" type="noConversion"/>
  <hyperlinks>
    <hyperlink ref="I1" location="'5'!A1" display="&lt;&lt; Chart"/>
    <hyperlink ref="H1" location="Contents!A1" display="&lt;&lt; Contents"/>
  </hyperlinks>
  <pageMargins left="0.75" right="0.75" top="1" bottom="1" header="0.5" footer="0.5"/>
  <pageSetup paperSize="9" orientation="portrait" verticalDpi="0" r:id="rId1"/>
  <headerFooter alignWithMargins="0"/>
  <tableParts count="1">
    <tablePart r:id="rId2"/>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Q53"/>
  <sheetViews>
    <sheetView showGridLines="0" workbookViewId="0">
      <selection activeCell="J7" sqref="J7"/>
    </sheetView>
  </sheetViews>
  <sheetFormatPr defaultRowHeight="12.75" x14ac:dyDescent="0.2"/>
  <cols>
    <col min="2" max="2" width="12.5703125" customWidth="1"/>
    <col min="3" max="3" width="9.7109375" customWidth="1"/>
    <col min="7" max="7" width="6.5703125" customWidth="1"/>
    <col min="8" max="8" width="11.5703125" customWidth="1"/>
    <col min="10" max="10" width="18.42578125" bestFit="1" customWidth="1"/>
  </cols>
  <sheetData>
    <row r="1" spans="1:17" ht="15.75" customHeight="1" x14ac:dyDescent="0.25">
      <c r="A1" s="14" t="s">
        <v>39</v>
      </c>
      <c r="B1" s="1"/>
      <c r="C1" s="1"/>
      <c r="D1" s="1"/>
      <c r="E1" s="1"/>
      <c r="F1" s="1"/>
      <c r="G1" s="1"/>
      <c r="H1" s="69" t="s">
        <v>152</v>
      </c>
      <c r="I1" s="69" t="s">
        <v>99</v>
      </c>
      <c r="J1" s="9" t="s">
        <v>10</v>
      </c>
      <c r="K1" s="1"/>
      <c r="L1" s="10">
        <v>2015</v>
      </c>
      <c r="M1" s="1"/>
      <c r="N1" s="1"/>
      <c r="O1" s="1"/>
      <c r="P1" s="1"/>
      <c r="Q1" s="1"/>
    </row>
    <row r="2" spans="1:17" ht="14.25" x14ac:dyDescent="0.2">
      <c r="A2" s="67" t="s">
        <v>37</v>
      </c>
      <c r="J2" s="9" t="s">
        <v>11</v>
      </c>
      <c r="K2" s="1"/>
      <c r="L2" s="10">
        <v>2016</v>
      </c>
      <c r="M2" s="1"/>
      <c r="N2" s="1"/>
      <c r="O2" s="1"/>
      <c r="P2" s="1"/>
      <c r="Q2" s="1"/>
    </row>
    <row r="3" spans="1:17" ht="14.25" x14ac:dyDescent="0.2">
      <c r="J3" s="9" t="s">
        <v>12</v>
      </c>
      <c r="K3" s="9"/>
      <c r="L3" s="9" t="s">
        <v>13</v>
      </c>
      <c r="M3" s="1"/>
      <c r="N3" s="1"/>
      <c r="O3" s="1"/>
      <c r="P3" s="1"/>
      <c r="Q3" s="1"/>
    </row>
    <row r="4" spans="1:17" x14ac:dyDescent="0.2">
      <c r="A4" s="15" t="s">
        <v>2</v>
      </c>
      <c r="B4" s="15" t="s">
        <v>0</v>
      </c>
      <c r="C4" s="15" t="s">
        <v>8</v>
      </c>
    </row>
    <row r="5" spans="1:17" ht="14.25" x14ac:dyDescent="0.2">
      <c r="A5">
        <v>2009</v>
      </c>
      <c r="B5" s="56" t="s">
        <v>3</v>
      </c>
      <c r="C5" s="194">
        <v>2.5000000000000001E-2</v>
      </c>
      <c r="J5" s="9" t="s">
        <v>14</v>
      </c>
      <c r="K5" s="1"/>
      <c r="L5" s="1"/>
      <c r="M5" s="1"/>
      <c r="N5" s="1"/>
      <c r="O5" s="1"/>
      <c r="P5" s="1"/>
      <c r="Q5" s="1"/>
    </row>
    <row r="6" spans="1:17" ht="14.25" x14ac:dyDescent="0.2">
      <c r="A6">
        <v>2010</v>
      </c>
      <c r="B6" s="56" t="s">
        <v>3</v>
      </c>
      <c r="C6" s="194">
        <v>2.8000000000000001E-2</v>
      </c>
      <c r="E6" s="114"/>
      <c r="J6" s="11">
        <v>42908</v>
      </c>
      <c r="K6" s="1"/>
      <c r="L6" s="1"/>
      <c r="M6" s="1"/>
      <c r="N6" s="1"/>
      <c r="O6" s="1"/>
      <c r="P6" s="1"/>
      <c r="Q6" s="1"/>
    </row>
    <row r="7" spans="1:17" x14ac:dyDescent="0.2">
      <c r="A7">
        <v>2011</v>
      </c>
      <c r="B7" s="56" t="s">
        <v>3</v>
      </c>
      <c r="C7" s="194">
        <v>3.3000000000000002E-2</v>
      </c>
      <c r="E7" s="114"/>
    </row>
    <row r="8" spans="1:17" x14ac:dyDescent="0.2">
      <c r="A8">
        <v>2012</v>
      </c>
      <c r="B8" s="56" t="s">
        <v>3</v>
      </c>
      <c r="C8" s="194">
        <v>3.2000000000000001E-2</v>
      </c>
      <c r="E8" s="114"/>
    </row>
    <row r="9" spans="1:17" x14ac:dyDescent="0.2">
      <c r="A9">
        <v>2013</v>
      </c>
      <c r="B9" s="56" t="s">
        <v>3</v>
      </c>
      <c r="C9" s="194">
        <v>3.1E-2</v>
      </c>
      <c r="E9" s="114"/>
    </row>
    <row r="10" spans="1:17" x14ac:dyDescent="0.2">
      <c r="A10">
        <v>2014</v>
      </c>
      <c r="B10" s="56" t="s">
        <v>3</v>
      </c>
      <c r="C10" s="18">
        <v>3.2705024411346643E-2</v>
      </c>
      <c r="E10" s="114"/>
    </row>
    <row r="11" spans="1:17" x14ac:dyDescent="0.2">
      <c r="A11">
        <v>2015</v>
      </c>
      <c r="B11" s="56" t="s">
        <v>3</v>
      </c>
      <c r="C11" s="194">
        <v>3.2000000000000001E-2</v>
      </c>
      <c r="E11" s="114"/>
    </row>
    <row r="12" spans="1:17" x14ac:dyDescent="0.2">
      <c r="A12">
        <v>2009</v>
      </c>
      <c r="B12" s="56" t="s">
        <v>4</v>
      </c>
      <c r="C12" s="94">
        <v>2.5000000000000001E-2</v>
      </c>
      <c r="E12" s="114"/>
    </row>
    <row r="13" spans="1:17" x14ac:dyDescent="0.2">
      <c r="A13">
        <v>2010</v>
      </c>
      <c r="B13" s="56" t="s">
        <v>4</v>
      </c>
      <c r="C13" s="94">
        <v>2.7E-2</v>
      </c>
      <c r="E13" s="114"/>
    </row>
    <row r="14" spans="1:17" x14ac:dyDescent="0.2">
      <c r="A14">
        <v>2011</v>
      </c>
      <c r="B14" s="56" t="s">
        <v>4</v>
      </c>
      <c r="C14" s="94">
        <v>2.5999999999999999E-2</v>
      </c>
      <c r="E14" s="114"/>
    </row>
    <row r="15" spans="1:17" x14ac:dyDescent="0.2">
      <c r="A15">
        <v>2012</v>
      </c>
      <c r="B15" s="56" t="s">
        <v>4</v>
      </c>
      <c r="C15" s="94">
        <v>2.5000000000000001E-2</v>
      </c>
      <c r="E15" s="114"/>
    </row>
    <row r="16" spans="1:17" x14ac:dyDescent="0.2">
      <c r="A16">
        <v>2013</v>
      </c>
      <c r="B16" s="56" t="s">
        <v>4</v>
      </c>
      <c r="C16" s="94">
        <v>2.4E-2</v>
      </c>
      <c r="E16" s="114"/>
    </row>
    <row r="17" spans="1:5" x14ac:dyDescent="0.2">
      <c r="A17">
        <v>2014</v>
      </c>
      <c r="B17" s="56" t="s">
        <v>4</v>
      </c>
      <c r="C17" s="18">
        <v>2.504018776828432E-2</v>
      </c>
      <c r="E17" s="114"/>
    </row>
    <row r="18" spans="1:5" x14ac:dyDescent="0.2">
      <c r="A18">
        <v>2015</v>
      </c>
      <c r="B18" s="56" t="s">
        <v>4</v>
      </c>
      <c r="C18" s="194">
        <v>2.5000000000000001E-2</v>
      </c>
      <c r="E18" s="114"/>
    </row>
    <row r="19" spans="1:5" x14ac:dyDescent="0.2">
      <c r="A19">
        <v>2009</v>
      </c>
      <c r="B19" s="56" t="s">
        <v>5</v>
      </c>
      <c r="C19" s="94">
        <v>3.1E-2</v>
      </c>
      <c r="E19" s="114"/>
    </row>
    <row r="20" spans="1:5" x14ac:dyDescent="0.2">
      <c r="A20">
        <v>2010</v>
      </c>
      <c r="B20" s="56" t="s">
        <v>5</v>
      </c>
      <c r="C20" s="94">
        <v>2.5999999999999999E-2</v>
      </c>
      <c r="E20" s="114"/>
    </row>
    <row r="21" spans="1:5" x14ac:dyDescent="0.2">
      <c r="A21">
        <v>2011</v>
      </c>
      <c r="B21" s="56" t="s">
        <v>5</v>
      </c>
      <c r="C21" s="94">
        <v>2.7E-2</v>
      </c>
      <c r="E21" s="114"/>
    </row>
    <row r="22" spans="1:5" x14ac:dyDescent="0.2">
      <c r="A22">
        <v>2012</v>
      </c>
      <c r="B22" s="56" t="s">
        <v>5</v>
      </c>
      <c r="C22" s="94">
        <v>2.7E-2</v>
      </c>
      <c r="E22" s="114"/>
    </row>
    <row r="23" spans="1:5" x14ac:dyDescent="0.2">
      <c r="A23">
        <v>2013</v>
      </c>
      <c r="B23" s="56" t="s">
        <v>5</v>
      </c>
      <c r="C23" s="94">
        <v>3.4000000000000002E-2</v>
      </c>
      <c r="E23" s="114"/>
    </row>
    <row r="24" spans="1:5" x14ac:dyDescent="0.2">
      <c r="A24">
        <v>2014</v>
      </c>
      <c r="B24" s="56" t="s">
        <v>5</v>
      </c>
      <c r="C24" s="18">
        <v>3.6283968174655033E-2</v>
      </c>
      <c r="E24" s="114"/>
    </row>
    <row r="25" spans="1:5" x14ac:dyDescent="0.2">
      <c r="A25">
        <v>2015</v>
      </c>
      <c r="B25" s="56" t="s">
        <v>5</v>
      </c>
      <c r="C25" s="194">
        <v>2.7E-2</v>
      </c>
      <c r="E25" s="114"/>
    </row>
    <row r="26" spans="1:5" x14ac:dyDescent="0.2">
      <c r="A26">
        <v>2009</v>
      </c>
      <c r="B26" s="56" t="s">
        <v>203</v>
      </c>
      <c r="C26" s="194">
        <v>3.7999999999999999E-2</v>
      </c>
      <c r="E26" s="114"/>
    </row>
    <row r="27" spans="1:5" x14ac:dyDescent="0.2">
      <c r="A27">
        <v>2010</v>
      </c>
      <c r="B27" s="56" t="s">
        <v>203</v>
      </c>
      <c r="C27" s="194">
        <v>3.7999999999999999E-2</v>
      </c>
      <c r="E27" s="114"/>
    </row>
    <row r="28" spans="1:5" x14ac:dyDescent="0.2">
      <c r="A28">
        <v>2011</v>
      </c>
      <c r="B28" s="56" t="s">
        <v>203</v>
      </c>
      <c r="C28" s="194">
        <v>3.9E-2</v>
      </c>
      <c r="E28" s="114"/>
    </row>
    <row r="29" spans="1:5" x14ac:dyDescent="0.2">
      <c r="A29">
        <v>2012</v>
      </c>
      <c r="B29" s="56" t="s">
        <v>203</v>
      </c>
      <c r="C29" s="194">
        <v>0.04</v>
      </c>
      <c r="E29" s="114"/>
    </row>
    <row r="30" spans="1:5" x14ac:dyDescent="0.2">
      <c r="A30">
        <v>2013</v>
      </c>
      <c r="B30" s="56" t="s">
        <v>203</v>
      </c>
      <c r="C30" s="194">
        <v>4.1000000000000002E-2</v>
      </c>
      <c r="E30" s="114"/>
    </row>
    <row r="31" spans="1:5" x14ac:dyDescent="0.2">
      <c r="A31">
        <v>2014</v>
      </c>
      <c r="B31" s="56" t="s">
        <v>203</v>
      </c>
      <c r="C31" s="18">
        <v>4.2057792730972716E-2</v>
      </c>
      <c r="E31" s="114"/>
    </row>
    <row r="32" spans="1:5" x14ac:dyDescent="0.2">
      <c r="A32">
        <v>2015</v>
      </c>
      <c r="B32" s="56" t="s">
        <v>203</v>
      </c>
      <c r="C32" s="194">
        <v>4.2999999999999997E-2</v>
      </c>
      <c r="E32" s="114"/>
    </row>
    <row r="33" spans="1:5" x14ac:dyDescent="0.2">
      <c r="A33">
        <v>2009</v>
      </c>
      <c r="B33" s="56" t="s">
        <v>17</v>
      </c>
      <c r="C33" s="194">
        <v>4.7E-2</v>
      </c>
      <c r="E33" s="114"/>
    </row>
    <row r="34" spans="1:5" x14ac:dyDescent="0.2">
      <c r="A34">
        <v>2010</v>
      </c>
      <c r="B34" s="56" t="s">
        <v>17</v>
      </c>
      <c r="C34" s="194">
        <v>4.7E-2</v>
      </c>
      <c r="E34" s="114"/>
    </row>
    <row r="35" spans="1:5" x14ac:dyDescent="0.2">
      <c r="A35">
        <v>2011</v>
      </c>
      <c r="B35" s="56" t="s">
        <v>17</v>
      </c>
      <c r="C35" s="194">
        <v>4.9000000000000002E-2</v>
      </c>
      <c r="E35" s="114"/>
    </row>
    <row r="36" spans="1:5" x14ac:dyDescent="0.2">
      <c r="A36">
        <v>2012</v>
      </c>
      <c r="B36" s="56" t="s">
        <v>17</v>
      </c>
      <c r="C36" s="194">
        <v>5.0999999999999997E-2</v>
      </c>
      <c r="E36" s="114"/>
    </row>
    <row r="37" spans="1:5" x14ac:dyDescent="0.2">
      <c r="A37">
        <v>2013</v>
      </c>
      <c r="B37" s="56" t="s">
        <v>17</v>
      </c>
      <c r="C37" s="194">
        <v>5.2999999999999999E-2</v>
      </c>
      <c r="E37" s="114"/>
    </row>
    <row r="38" spans="1:5" x14ac:dyDescent="0.2">
      <c r="A38">
        <v>2014</v>
      </c>
      <c r="B38" s="56" t="s">
        <v>17</v>
      </c>
      <c r="C38" s="18">
        <v>5.1919283468187562E-2</v>
      </c>
      <c r="E38" s="114"/>
    </row>
    <row r="39" spans="1:5" x14ac:dyDescent="0.2">
      <c r="A39">
        <v>2015</v>
      </c>
      <c r="B39" s="56" t="s">
        <v>17</v>
      </c>
      <c r="C39" s="194">
        <v>5.3999999999999999E-2</v>
      </c>
      <c r="E39" s="114"/>
    </row>
    <row r="40" spans="1:5" x14ac:dyDescent="0.2">
      <c r="A40">
        <v>2009</v>
      </c>
      <c r="B40" s="56" t="s">
        <v>18</v>
      </c>
      <c r="C40" s="194">
        <v>2.7E-2</v>
      </c>
      <c r="E40" s="114"/>
    </row>
    <row r="41" spans="1:5" x14ac:dyDescent="0.2">
      <c r="A41">
        <v>2010</v>
      </c>
      <c r="B41" s="56" t="s">
        <v>18</v>
      </c>
      <c r="C41" s="194">
        <v>2.8000000000000001E-2</v>
      </c>
      <c r="E41" s="114"/>
    </row>
    <row r="42" spans="1:5" x14ac:dyDescent="0.2">
      <c r="A42">
        <v>2011</v>
      </c>
      <c r="B42" s="56" t="s">
        <v>18</v>
      </c>
      <c r="C42" s="194">
        <v>2.8000000000000001E-2</v>
      </c>
      <c r="E42" s="114"/>
    </row>
    <row r="43" spans="1:5" x14ac:dyDescent="0.2">
      <c r="A43">
        <v>2012</v>
      </c>
      <c r="B43" s="56" t="s">
        <v>18</v>
      </c>
      <c r="C43" s="194">
        <v>2.9000000000000001E-2</v>
      </c>
      <c r="E43" s="114"/>
    </row>
    <row r="44" spans="1:5" x14ac:dyDescent="0.2">
      <c r="A44">
        <v>2013</v>
      </c>
      <c r="B44" s="56" t="s">
        <v>18</v>
      </c>
      <c r="C44" s="194">
        <v>2.7E-2</v>
      </c>
      <c r="E44" s="114"/>
    </row>
    <row r="45" spans="1:5" x14ac:dyDescent="0.2">
      <c r="A45">
        <v>2014</v>
      </c>
      <c r="B45" s="56" t="s">
        <v>18</v>
      </c>
      <c r="C45" s="18">
        <v>3.0003824091778201E-2</v>
      </c>
      <c r="E45" s="114"/>
    </row>
    <row r="46" spans="1:5" x14ac:dyDescent="0.2">
      <c r="A46">
        <v>2015</v>
      </c>
      <c r="B46" s="56" t="s">
        <v>18</v>
      </c>
      <c r="C46" s="194">
        <v>2.8000000000000001E-2</v>
      </c>
      <c r="E46" s="114"/>
    </row>
    <row r="47" spans="1:5" x14ac:dyDescent="0.2">
      <c r="A47">
        <v>2009</v>
      </c>
      <c r="B47" s="56" t="s">
        <v>6</v>
      </c>
      <c r="C47" s="194">
        <v>2.7E-2</v>
      </c>
      <c r="E47" s="114"/>
    </row>
    <row r="48" spans="1:5" x14ac:dyDescent="0.2">
      <c r="A48">
        <v>2010</v>
      </c>
      <c r="B48" s="56" t="s">
        <v>6</v>
      </c>
      <c r="C48" s="194">
        <v>2.7E-2</v>
      </c>
      <c r="E48" s="114"/>
    </row>
    <row r="49" spans="1:5" x14ac:dyDescent="0.2">
      <c r="A49">
        <v>2011</v>
      </c>
      <c r="B49" s="56" t="s">
        <v>6</v>
      </c>
      <c r="C49" s="194">
        <v>2.8000000000000001E-2</v>
      </c>
      <c r="E49" s="114"/>
    </row>
    <row r="50" spans="1:5" x14ac:dyDescent="0.2">
      <c r="A50">
        <v>2012</v>
      </c>
      <c r="B50" s="56" t="s">
        <v>6</v>
      </c>
      <c r="C50" s="194">
        <v>2.7E-2</v>
      </c>
      <c r="E50" s="114"/>
    </row>
    <row r="51" spans="1:5" x14ac:dyDescent="0.2">
      <c r="A51">
        <v>2013</v>
      </c>
      <c r="B51" s="56" t="s">
        <v>6</v>
      </c>
      <c r="C51" s="194">
        <v>2.8000000000000001E-2</v>
      </c>
    </row>
    <row r="52" spans="1:5" x14ac:dyDescent="0.2">
      <c r="A52">
        <v>2014</v>
      </c>
      <c r="B52" s="56" t="s">
        <v>6</v>
      </c>
      <c r="C52" s="18">
        <v>2.9762808070891458E-2</v>
      </c>
    </row>
    <row r="53" spans="1:5" x14ac:dyDescent="0.2">
      <c r="A53">
        <v>2015</v>
      </c>
      <c r="B53" s="56" t="s">
        <v>6</v>
      </c>
      <c r="C53" s="194">
        <v>2.7E-2</v>
      </c>
    </row>
  </sheetData>
  <phoneticPr fontId="5" type="noConversion"/>
  <hyperlinks>
    <hyperlink ref="I1" location="'6'!A1" display="&lt;&lt; Chart"/>
    <hyperlink ref="H1" location="Contents!A1" display="&lt;&lt; Contents"/>
  </hyperlinks>
  <pageMargins left="0.75" right="0.75" top="1" bottom="1" header="0.5" footer="0.5"/>
  <pageSetup paperSize="9" orientation="portrait" verticalDpi="0" r:id="rId1"/>
  <headerFooter alignWithMargins="0"/>
  <tableParts count="1">
    <tablePart r:id="rId2"/>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Q53"/>
  <sheetViews>
    <sheetView showGridLines="0" workbookViewId="0">
      <selection activeCell="J8" sqref="J8"/>
    </sheetView>
  </sheetViews>
  <sheetFormatPr defaultRowHeight="12.75" x14ac:dyDescent="0.2"/>
  <cols>
    <col min="1" max="1" width="13.5703125" customWidth="1"/>
    <col min="7" max="7" width="7.85546875" customWidth="1"/>
    <col min="8" max="8" width="11.7109375" customWidth="1"/>
    <col min="10" max="10" width="18.42578125" bestFit="1" customWidth="1"/>
  </cols>
  <sheetData>
    <row r="1" spans="1:17" ht="15.75" customHeight="1" x14ac:dyDescent="0.25">
      <c r="A1" s="14" t="s">
        <v>74</v>
      </c>
      <c r="B1" s="1"/>
      <c r="C1" s="1"/>
      <c r="D1" s="1"/>
      <c r="E1" s="1"/>
      <c r="F1" s="1"/>
      <c r="G1" s="1"/>
      <c r="H1" s="69" t="s">
        <v>152</v>
      </c>
      <c r="I1" s="75" t="s">
        <v>99</v>
      </c>
      <c r="J1" s="9" t="s">
        <v>10</v>
      </c>
      <c r="K1" s="1"/>
      <c r="L1" s="10">
        <v>2015</v>
      </c>
      <c r="M1" s="1"/>
      <c r="N1" s="1"/>
      <c r="O1" s="1"/>
      <c r="P1" s="1"/>
      <c r="Q1" s="1"/>
    </row>
    <row r="2" spans="1:17" ht="14.25" x14ac:dyDescent="0.2">
      <c r="A2" s="67" t="s">
        <v>37</v>
      </c>
      <c r="J2" s="9" t="s">
        <v>11</v>
      </c>
      <c r="K2" s="1"/>
      <c r="L2" s="10">
        <v>2016</v>
      </c>
      <c r="M2" s="1"/>
      <c r="N2" s="1"/>
      <c r="O2" s="1"/>
      <c r="P2" s="1"/>
      <c r="Q2" s="1"/>
    </row>
    <row r="3" spans="1:17" ht="14.25" x14ac:dyDescent="0.2">
      <c r="J3" s="9" t="s">
        <v>12</v>
      </c>
      <c r="K3" s="9"/>
      <c r="L3" s="9" t="s">
        <v>13</v>
      </c>
      <c r="M3" s="1"/>
      <c r="N3" s="1"/>
      <c r="O3" s="1"/>
      <c r="P3" s="1"/>
      <c r="Q3" s="1"/>
    </row>
    <row r="4" spans="1:17" ht="14.25" x14ac:dyDescent="0.2">
      <c r="A4" s="15" t="s">
        <v>0</v>
      </c>
      <c r="B4" s="15" t="s">
        <v>2</v>
      </c>
      <c r="C4" s="15" t="s">
        <v>8</v>
      </c>
      <c r="J4" s="9"/>
      <c r="K4" s="9"/>
      <c r="L4" s="9"/>
      <c r="M4" s="1"/>
      <c r="N4" s="1"/>
      <c r="O4" s="1"/>
      <c r="P4" s="1"/>
      <c r="Q4" s="1"/>
    </row>
    <row r="5" spans="1:17" x14ac:dyDescent="0.2">
      <c r="A5" s="122" t="s">
        <v>3</v>
      </c>
      <c r="B5">
        <v>2009</v>
      </c>
      <c r="C5" s="194">
        <v>2.5000000000000001E-2</v>
      </c>
    </row>
    <row r="6" spans="1:17" ht="14.25" x14ac:dyDescent="0.2">
      <c r="A6" s="122" t="s">
        <v>3</v>
      </c>
      <c r="B6">
        <v>2010</v>
      </c>
      <c r="C6" s="194">
        <v>2.9000000000000001E-2</v>
      </c>
      <c r="E6" s="114"/>
      <c r="J6" s="9" t="s">
        <v>14</v>
      </c>
      <c r="K6" s="1"/>
      <c r="L6" s="1"/>
      <c r="M6" s="1"/>
      <c r="N6" s="1"/>
      <c r="O6" s="1"/>
      <c r="P6" s="1"/>
      <c r="Q6" s="1"/>
    </row>
    <row r="7" spans="1:17" ht="14.25" x14ac:dyDescent="0.2">
      <c r="A7" s="122" t="s">
        <v>3</v>
      </c>
      <c r="B7">
        <v>2011</v>
      </c>
      <c r="C7" s="194">
        <v>0.04</v>
      </c>
      <c r="E7" s="114"/>
      <c r="J7" s="11">
        <v>42908</v>
      </c>
      <c r="K7" s="1"/>
      <c r="L7" s="1"/>
      <c r="M7" s="1"/>
      <c r="N7" s="1"/>
      <c r="O7" s="1"/>
      <c r="P7" s="1"/>
      <c r="Q7" s="1"/>
    </row>
    <row r="8" spans="1:17" x14ac:dyDescent="0.2">
      <c r="A8" s="122" t="s">
        <v>3</v>
      </c>
      <c r="B8">
        <v>2012</v>
      </c>
      <c r="C8" s="194">
        <v>3.9E-2</v>
      </c>
      <c r="E8" s="114"/>
    </row>
    <row r="9" spans="1:17" x14ac:dyDescent="0.2">
      <c r="A9" s="122" t="s">
        <v>3</v>
      </c>
      <c r="B9">
        <v>2013</v>
      </c>
      <c r="C9" s="194">
        <v>3.4000000000000002E-2</v>
      </c>
      <c r="E9" s="114"/>
    </row>
    <row r="10" spans="1:17" x14ac:dyDescent="0.2">
      <c r="A10" s="122" t="s">
        <v>3</v>
      </c>
      <c r="B10">
        <v>2014</v>
      </c>
      <c r="C10" s="18">
        <v>4.1134664112230393E-2</v>
      </c>
      <c r="E10" s="114"/>
    </row>
    <row r="11" spans="1:17" x14ac:dyDescent="0.2">
      <c r="A11" s="122" t="s">
        <v>3</v>
      </c>
      <c r="B11">
        <v>2015</v>
      </c>
      <c r="C11" s="194">
        <v>3.3000000000000002E-2</v>
      </c>
      <c r="E11" s="114"/>
    </row>
    <row r="12" spans="1:17" x14ac:dyDescent="0.2">
      <c r="A12" s="122" t="s">
        <v>4</v>
      </c>
      <c r="B12">
        <v>2009</v>
      </c>
      <c r="C12" s="194">
        <v>2.3E-2</v>
      </c>
      <c r="E12" s="114"/>
    </row>
    <row r="13" spans="1:17" x14ac:dyDescent="0.2">
      <c r="A13" s="122" t="s">
        <v>4</v>
      </c>
      <c r="B13">
        <v>2010</v>
      </c>
      <c r="C13" s="194">
        <v>2.8000000000000001E-2</v>
      </c>
      <c r="E13" s="114"/>
    </row>
    <row r="14" spans="1:17" x14ac:dyDescent="0.2">
      <c r="A14" s="122" t="s">
        <v>4</v>
      </c>
      <c r="B14">
        <v>2011</v>
      </c>
      <c r="C14" s="194">
        <v>3.5999999999999997E-2</v>
      </c>
      <c r="E14" s="114"/>
    </row>
    <row r="15" spans="1:17" x14ac:dyDescent="0.2">
      <c r="A15" s="122" t="s">
        <v>4</v>
      </c>
      <c r="B15">
        <v>2012</v>
      </c>
      <c r="C15" s="194">
        <v>3.5999999999999997E-2</v>
      </c>
      <c r="E15" s="114"/>
    </row>
    <row r="16" spans="1:17" x14ac:dyDescent="0.2">
      <c r="A16" s="122" t="s">
        <v>4</v>
      </c>
      <c r="B16">
        <v>2013</v>
      </c>
      <c r="C16" s="194">
        <v>0.04</v>
      </c>
      <c r="E16" s="114"/>
    </row>
    <row r="17" spans="1:5" x14ac:dyDescent="0.2">
      <c r="A17" s="122" t="s">
        <v>4</v>
      </c>
      <c r="B17">
        <v>2014</v>
      </c>
      <c r="C17" s="18">
        <v>4.2627110861282798E-2</v>
      </c>
      <c r="E17" s="114"/>
    </row>
    <row r="18" spans="1:5" x14ac:dyDescent="0.2">
      <c r="A18" s="122" t="s">
        <v>4</v>
      </c>
      <c r="B18">
        <v>2015</v>
      </c>
      <c r="C18" s="194">
        <v>0.04</v>
      </c>
      <c r="E18" s="114"/>
    </row>
    <row r="19" spans="1:5" x14ac:dyDescent="0.2">
      <c r="A19" s="122" t="s">
        <v>5</v>
      </c>
      <c r="B19">
        <v>2009</v>
      </c>
      <c r="C19" s="194">
        <v>1.4999999999999999E-2</v>
      </c>
      <c r="E19" s="114"/>
    </row>
    <row r="20" spans="1:5" x14ac:dyDescent="0.2">
      <c r="A20" s="122" t="s">
        <v>5</v>
      </c>
      <c r="B20">
        <v>2010</v>
      </c>
      <c r="C20" s="194">
        <v>2.3E-2</v>
      </c>
      <c r="E20" s="114"/>
    </row>
    <row r="21" spans="1:5" x14ac:dyDescent="0.2">
      <c r="A21" s="122" t="s">
        <v>5</v>
      </c>
      <c r="B21">
        <v>2011</v>
      </c>
      <c r="C21" s="194">
        <v>0.03</v>
      </c>
      <c r="E21" s="114"/>
    </row>
    <row r="22" spans="1:5" x14ac:dyDescent="0.2">
      <c r="A22" s="122" t="s">
        <v>5</v>
      </c>
      <c r="B22">
        <v>2012</v>
      </c>
      <c r="C22" s="194">
        <v>3.1E-2</v>
      </c>
      <c r="E22" s="114"/>
    </row>
    <row r="23" spans="1:5" x14ac:dyDescent="0.2">
      <c r="A23" s="122" t="s">
        <v>5</v>
      </c>
      <c r="B23">
        <v>2013</v>
      </c>
      <c r="C23" s="194">
        <v>3.2000000000000001E-2</v>
      </c>
      <c r="E23" s="114"/>
    </row>
    <row r="24" spans="1:5" x14ac:dyDescent="0.2">
      <c r="A24" s="122" t="s">
        <v>5</v>
      </c>
      <c r="B24">
        <v>2014</v>
      </c>
      <c r="C24" s="18">
        <v>3.8000794352410605E-2</v>
      </c>
      <c r="E24" s="114"/>
    </row>
    <row r="25" spans="1:5" x14ac:dyDescent="0.2">
      <c r="A25" s="122" t="s">
        <v>5</v>
      </c>
      <c r="B25">
        <v>2015</v>
      </c>
      <c r="C25" s="194">
        <v>3.9E-2</v>
      </c>
      <c r="E25" s="114"/>
    </row>
    <row r="26" spans="1:5" x14ac:dyDescent="0.2">
      <c r="A26" s="122" t="s">
        <v>109</v>
      </c>
      <c r="B26">
        <v>2009</v>
      </c>
      <c r="C26" s="194">
        <v>2.1000000000000001E-2</v>
      </c>
      <c r="E26" s="114"/>
    </row>
    <row r="27" spans="1:5" x14ac:dyDescent="0.2">
      <c r="A27" s="122" t="s">
        <v>109</v>
      </c>
      <c r="B27">
        <v>2010</v>
      </c>
      <c r="C27" s="194">
        <v>2.4E-2</v>
      </c>
      <c r="E27" s="114"/>
    </row>
    <row r="28" spans="1:5" x14ac:dyDescent="0.2">
      <c r="A28" s="122" t="s">
        <v>109</v>
      </c>
      <c r="B28">
        <v>2011</v>
      </c>
      <c r="C28" s="194">
        <v>2.5000000000000001E-2</v>
      </c>
      <c r="E28" s="114"/>
    </row>
    <row r="29" spans="1:5" x14ac:dyDescent="0.2">
      <c r="A29" s="122" t="s">
        <v>109</v>
      </c>
      <c r="B29">
        <v>2012</v>
      </c>
      <c r="C29" s="194">
        <v>2.5999999999999999E-2</v>
      </c>
      <c r="E29" s="114"/>
    </row>
    <row r="30" spans="1:5" x14ac:dyDescent="0.2">
      <c r="A30" s="122" t="s">
        <v>109</v>
      </c>
      <c r="B30">
        <v>2013</v>
      </c>
      <c r="C30" s="194">
        <v>2.5999999999999999E-2</v>
      </c>
      <c r="E30" s="114"/>
    </row>
    <row r="31" spans="1:5" x14ac:dyDescent="0.2">
      <c r="A31" s="122" t="s">
        <v>109</v>
      </c>
      <c r="B31">
        <v>2014</v>
      </c>
      <c r="C31" s="18">
        <v>2.5955961378015466E-2</v>
      </c>
      <c r="E31" s="114"/>
    </row>
    <row r="32" spans="1:5" x14ac:dyDescent="0.2">
      <c r="A32" s="122" t="s">
        <v>109</v>
      </c>
      <c r="B32">
        <v>2015</v>
      </c>
      <c r="C32" s="194">
        <v>2.5000000000000001E-2</v>
      </c>
      <c r="E32" s="114"/>
    </row>
    <row r="33" spans="1:5" x14ac:dyDescent="0.2">
      <c r="A33" s="122" t="s">
        <v>17</v>
      </c>
      <c r="B33">
        <v>2009</v>
      </c>
      <c r="C33" s="194">
        <v>0.02</v>
      </c>
      <c r="E33" s="114"/>
    </row>
    <row r="34" spans="1:5" x14ac:dyDescent="0.2">
      <c r="A34" s="122" t="s">
        <v>17</v>
      </c>
      <c r="B34">
        <v>2010</v>
      </c>
      <c r="C34" s="194">
        <v>2.4E-2</v>
      </c>
      <c r="E34" s="114"/>
    </row>
    <row r="35" spans="1:5" x14ac:dyDescent="0.2">
      <c r="A35" s="122" t="s">
        <v>17</v>
      </c>
      <c r="B35">
        <v>2011</v>
      </c>
      <c r="C35" s="194">
        <v>2.5000000000000001E-2</v>
      </c>
      <c r="E35" s="114"/>
    </row>
    <row r="36" spans="1:5" x14ac:dyDescent="0.2">
      <c r="A36" s="122" t="s">
        <v>17</v>
      </c>
      <c r="B36">
        <v>2012</v>
      </c>
      <c r="C36" s="194">
        <v>2.8000000000000001E-2</v>
      </c>
      <c r="E36" s="114"/>
    </row>
    <row r="37" spans="1:5" x14ac:dyDescent="0.2">
      <c r="A37" s="122" t="s">
        <v>17</v>
      </c>
      <c r="B37">
        <v>2013</v>
      </c>
      <c r="C37" s="194">
        <v>2.7E-2</v>
      </c>
      <c r="E37" s="114"/>
    </row>
    <row r="38" spans="1:5" x14ac:dyDescent="0.2">
      <c r="A38" s="122" t="s">
        <v>17</v>
      </c>
      <c r="B38">
        <v>2014</v>
      </c>
      <c r="C38" s="18">
        <v>2.5445958045028628E-2</v>
      </c>
      <c r="E38" s="114"/>
    </row>
    <row r="39" spans="1:5" x14ac:dyDescent="0.2">
      <c r="A39" s="122" t="s">
        <v>17</v>
      </c>
      <c r="B39">
        <v>2015</v>
      </c>
      <c r="C39" s="194">
        <v>2.7E-2</v>
      </c>
      <c r="E39" s="114"/>
    </row>
    <row r="40" spans="1:5" x14ac:dyDescent="0.2">
      <c r="A40" s="122" t="s">
        <v>18</v>
      </c>
      <c r="B40">
        <v>2009</v>
      </c>
      <c r="C40" s="194">
        <v>2.1999999999999999E-2</v>
      </c>
      <c r="E40" s="114"/>
    </row>
    <row r="41" spans="1:5" x14ac:dyDescent="0.2">
      <c r="A41" s="122" t="s">
        <v>18</v>
      </c>
      <c r="B41">
        <v>2010</v>
      </c>
      <c r="C41" s="194">
        <v>2.7E-2</v>
      </c>
      <c r="E41" s="114"/>
    </row>
    <row r="42" spans="1:5" x14ac:dyDescent="0.2">
      <c r="A42" s="122" t="s">
        <v>18</v>
      </c>
      <c r="B42">
        <v>2011</v>
      </c>
      <c r="C42" s="194">
        <v>3.1E-2</v>
      </c>
      <c r="E42" s="114"/>
    </row>
    <row r="43" spans="1:5" x14ac:dyDescent="0.2">
      <c r="A43" s="122" t="s">
        <v>18</v>
      </c>
      <c r="B43">
        <v>2012</v>
      </c>
      <c r="C43" s="194">
        <v>3.1E-2</v>
      </c>
      <c r="E43" s="114"/>
    </row>
    <row r="44" spans="1:5" x14ac:dyDescent="0.2">
      <c r="A44" s="122" t="s">
        <v>18</v>
      </c>
      <c r="B44">
        <v>2013</v>
      </c>
      <c r="C44" s="194">
        <v>3.1E-2</v>
      </c>
      <c r="E44" s="114"/>
    </row>
    <row r="45" spans="1:5" x14ac:dyDescent="0.2">
      <c r="A45" s="122" t="s">
        <v>18</v>
      </c>
      <c r="B45">
        <v>2014</v>
      </c>
      <c r="C45" s="18">
        <v>3.4078606330996387E-2</v>
      </c>
      <c r="E45" s="114"/>
    </row>
    <row r="46" spans="1:5" x14ac:dyDescent="0.2">
      <c r="A46" s="122" t="s">
        <v>18</v>
      </c>
      <c r="B46">
        <v>2015</v>
      </c>
      <c r="C46" s="194">
        <v>3.3000000000000002E-2</v>
      </c>
      <c r="E46" s="114"/>
    </row>
    <row r="47" spans="1:5" x14ac:dyDescent="0.2">
      <c r="A47" s="122" t="s">
        <v>6</v>
      </c>
      <c r="B47">
        <v>2009</v>
      </c>
      <c r="C47" s="194">
        <v>2.1999999999999999E-2</v>
      </c>
      <c r="E47" s="114"/>
    </row>
    <row r="48" spans="1:5" x14ac:dyDescent="0.2">
      <c r="A48" s="122" t="s">
        <v>6</v>
      </c>
      <c r="B48">
        <v>2010</v>
      </c>
      <c r="C48" s="194">
        <v>2.7E-2</v>
      </c>
      <c r="E48" s="114"/>
    </row>
    <row r="49" spans="1:5" x14ac:dyDescent="0.2">
      <c r="A49" s="122" t="s">
        <v>6</v>
      </c>
      <c r="B49">
        <v>2011</v>
      </c>
      <c r="C49" s="194">
        <v>3.5999999999999997E-2</v>
      </c>
      <c r="E49" s="114"/>
    </row>
    <row r="50" spans="1:5" x14ac:dyDescent="0.2">
      <c r="A50" s="122" t="s">
        <v>6</v>
      </c>
      <c r="B50">
        <v>2012</v>
      </c>
      <c r="C50" s="194">
        <v>3.5000000000000003E-2</v>
      </c>
      <c r="E50" s="114"/>
    </row>
    <row r="51" spans="1:5" x14ac:dyDescent="0.2">
      <c r="A51" s="122" t="s">
        <v>6</v>
      </c>
      <c r="B51">
        <v>2013</v>
      </c>
      <c r="C51" s="194">
        <v>3.5999999999999997E-2</v>
      </c>
    </row>
    <row r="52" spans="1:5" x14ac:dyDescent="0.2">
      <c r="A52" s="255" t="s">
        <v>6</v>
      </c>
      <c r="B52">
        <v>2014</v>
      </c>
      <c r="C52" s="18">
        <v>4.110792762159253E-2</v>
      </c>
    </row>
    <row r="53" spans="1:5" x14ac:dyDescent="0.2">
      <c r="A53" s="255" t="s">
        <v>6</v>
      </c>
      <c r="B53">
        <v>2015</v>
      </c>
      <c r="C53" s="194">
        <v>3.7999999999999999E-2</v>
      </c>
    </row>
  </sheetData>
  <phoneticPr fontId="5" type="noConversion"/>
  <hyperlinks>
    <hyperlink ref="I1" location="'7'!A1" display="&lt;&lt; Chart"/>
    <hyperlink ref="H1" location="Contents!A1" display="&lt;&lt; Contents"/>
  </hyperlinks>
  <pageMargins left="0.75" right="0.75" top="1" bottom="1" header="0.5" footer="0.5"/>
  <pageSetup paperSize="9" orientation="portrait" verticalDpi="0" r:id="rId1"/>
  <headerFooter alignWithMargins="0"/>
  <tableParts count="1">
    <tablePart r:id="rId2"/>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Q151"/>
  <sheetViews>
    <sheetView showGridLines="0" workbookViewId="0">
      <selection activeCell="D149" sqref="D149"/>
    </sheetView>
  </sheetViews>
  <sheetFormatPr defaultRowHeight="12.75" x14ac:dyDescent="0.2"/>
  <cols>
    <col min="1" max="1" width="12.5703125" customWidth="1"/>
    <col min="2" max="2" width="10.28515625" customWidth="1"/>
    <col min="3" max="3" width="8" customWidth="1"/>
    <col min="4" max="4" width="9.7109375" customWidth="1"/>
    <col min="5" max="5" width="13.42578125" bestFit="1" customWidth="1"/>
    <col min="6" max="6" width="8.85546875" customWidth="1"/>
    <col min="7" max="7" width="11.28515625" customWidth="1"/>
    <col min="8" max="8" width="9.85546875" customWidth="1"/>
    <col min="9" max="9" width="18.42578125" bestFit="1" customWidth="1"/>
  </cols>
  <sheetData>
    <row r="1" spans="1:17" ht="15.75" x14ac:dyDescent="0.25">
      <c r="A1" s="14" t="s">
        <v>147</v>
      </c>
      <c r="B1" s="1"/>
      <c r="C1" s="1"/>
      <c r="D1" s="1"/>
      <c r="E1" s="1"/>
      <c r="F1" s="1"/>
      <c r="G1" s="69" t="s">
        <v>152</v>
      </c>
      <c r="H1" s="69" t="s">
        <v>99</v>
      </c>
      <c r="I1" s="9" t="s">
        <v>10</v>
      </c>
      <c r="J1" s="1"/>
      <c r="K1" s="10">
        <v>2015</v>
      </c>
      <c r="L1" s="1"/>
      <c r="M1" s="1"/>
      <c r="N1" s="1"/>
      <c r="O1" s="1"/>
      <c r="P1" s="1"/>
    </row>
    <row r="2" spans="1:17" ht="14.25" x14ac:dyDescent="0.2">
      <c r="A2" s="110" t="s">
        <v>41</v>
      </c>
      <c r="I2" s="9" t="s">
        <v>11</v>
      </c>
      <c r="J2" s="1"/>
      <c r="K2" s="10">
        <v>2016</v>
      </c>
      <c r="L2" s="1"/>
      <c r="M2" s="1"/>
      <c r="N2" s="1"/>
      <c r="O2" s="1"/>
      <c r="P2" s="1"/>
    </row>
    <row r="3" spans="1:17" ht="14.25" x14ac:dyDescent="0.2">
      <c r="I3" s="9" t="s">
        <v>12</v>
      </c>
      <c r="J3" s="9"/>
      <c r="K3" s="9" t="s">
        <v>13</v>
      </c>
      <c r="L3" s="1"/>
      <c r="M3" s="1"/>
      <c r="N3" s="1"/>
      <c r="O3" s="1"/>
      <c r="P3" s="1"/>
    </row>
    <row r="4" spans="1:17" x14ac:dyDescent="0.2">
      <c r="A4" s="15" t="s">
        <v>0</v>
      </c>
      <c r="B4" s="15" t="s">
        <v>33</v>
      </c>
      <c r="C4" s="15" t="s">
        <v>2</v>
      </c>
      <c r="D4" s="15" t="s">
        <v>34</v>
      </c>
    </row>
    <row r="5" spans="1:17" ht="14.25" x14ac:dyDescent="0.2">
      <c r="A5" s="22" t="s">
        <v>203</v>
      </c>
      <c r="B5" s="22" t="s">
        <v>208</v>
      </c>
      <c r="C5" s="22">
        <v>2009</v>
      </c>
      <c r="D5" s="167">
        <v>0.1016913504513189</v>
      </c>
      <c r="I5" s="9" t="s">
        <v>14</v>
      </c>
      <c r="J5" s="1"/>
      <c r="K5" s="1"/>
      <c r="L5" s="1"/>
      <c r="M5" s="1"/>
      <c r="N5" s="1"/>
      <c r="O5" s="1"/>
      <c r="P5" s="1"/>
    </row>
    <row r="6" spans="1:17" ht="14.25" x14ac:dyDescent="0.2">
      <c r="A6" s="22" t="s">
        <v>203</v>
      </c>
      <c r="B6" s="22" t="s">
        <v>208</v>
      </c>
      <c r="C6" s="22">
        <v>2010</v>
      </c>
      <c r="D6" s="167">
        <v>0.10286319781384196</v>
      </c>
      <c r="F6" s="114"/>
      <c r="I6" s="11">
        <v>42908</v>
      </c>
      <c r="J6" s="1"/>
      <c r="K6" s="1"/>
      <c r="L6" s="1"/>
      <c r="M6" s="1"/>
      <c r="N6" s="1"/>
      <c r="O6" s="1"/>
      <c r="P6" s="1"/>
    </row>
    <row r="7" spans="1:17" x14ac:dyDescent="0.2">
      <c r="A7" s="22" t="s">
        <v>203</v>
      </c>
      <c r="B7" s="22" t="s">
        <v>208</v>
      </c>
      <c r="C7" s="22">
        <v>2011</v>
      </c>
      <c r="D7" s="167">
        <v>0.11273506985088996</v>
      </c>
      <c r="F7" s="114"/>
    </row>
    <row r="8" spans="1:17" x14ac:dyDescent="0.2">
      <c r="A8" s="22" t="s">
        <v>203</v>
      </c>
      <c r="B8" s="22" t="s">
        <v>208</v>
      </c>
      <c r="C8" s="22">
        <v>2012</v>
      </c>
      <c r="D8" s="167">
        <v>0.11465853442712819</v>
      </c>
      <c r="F8" s="114"/>
    </row>
    <row r="9" spans="1:17" x14ac:dyDescent="0.2">
      <c r="A9" s="22" t="s">
        <v>203</v>
      </c>
      <c r="B9" s="22" t="s">
        <v>208</v>
      </c>
      <c r="C9" s="22">
        <v>2013</v>
      </c>
      <c r="D9" s="243">
        <v>0.14199999999999999</v>
      </c>
      <c r="F9" s="114"/>
    </row>
    <row r="10" spans="1:17" x14ac:dyDescent="0.2">
      <c r="A10" s="22" t="s">
        <v>203</v>
      </c>
      <c r="B10" s="22" t="s">
        <v>208</v>
      </c>
      <c r="C10" s="22">
        <v>2014</v>
      </c>
      <c r="D10" s="256">
        <v>0.13855308236331215</v>
      </c>
      <c r="F10" s="114"/>
    </row>
    <row r="11" spans="1:17" x14ac:dyDescent="0.2">
      <c r="A11" s="22" t="s">
        <v>203</v>
      </c>
      <c r="B11" s="22" t="s">
        <v>208</v>
      </c>
      <c r="C11" s="22">
        <v>2015</v>
      </c>
      <c r="D11" s="256">
        <v>0.14399999999999999</v>
      </c>
      <c r="F11" s="114"/>
    </row>
    <row r="12" spans="1:17" x14ac:dyDescent="0.2">
      <c r="A12" t="s">
        <v>17</v>
      </c>
      <c r="B12" s="22" t="s">
        <v>208</v>
      </c>
      <c r="C12">
        <v>2009</v>
      </c>
      <c r="D12" s="167">
        <v>9.6699902820857567E-2</v>
      </c>
      <c r="F12" s="114"/>
      <c r="I12" s="55"/>
    </row>
    <row r="13" spans="1:17" x14ac:dyDescent="0.2">
      <c r="A13" t="s">
        <v>17</v>
      </c>
      <c r="B13" s="22" t="s">
        <v>208</v>
      </c>
      <c r="C13">
        <v>2010</v>
      </c>
      <c r="D13" s="167">
        <v>9.9778330449826994E-2</v>
      </c>
      <c r="F13" s="114"/>
      <c r="I13" s="55"/>
    </row>
    <row r="14" spans="1:17" x14ac:dyDescent="0.2">
      <c r="A14" t="s">
        <v>17</v>
      </c>
      <c r="B14" s="22" t="s">
        <v>208</v>
      </c>
      <c r="C14">
        <v>2011</v>
      </c>
      <c r="D14" s="167">
        <v>0.10833466177799032</v>
      </c>
      <c r="F14" s="114"/>
      <c r="J14" s="18"/>
      <c r="K14" s="18"/>
      <c r="L14" s="18"/>
      <c r="M14" s="125"/>
      <c r="N14" s="123"/>
      <c r="O14" s="160"/>
      <c r="P14" s="18"/>
    </row>
    <row r="15" spans="1:17" x14ac:dyDescent="0.2">
      <c r="A15" t="s">
        <v>17</v>
      </c>
      <c r="B15" s="22" t="s">
        <v>208</v>
      </c>
      <c r="C15">
        <v>2012</v>
      </c>
      <c r="D15" s="167">
        <v>0.1083626714308234</v>
      </c>
      <c r="F15" s="114"/>
      <c r="J15" s="18"/>
      <c r="K15" s="18"/>
      <c r="L15" s="18"/>
      <c r="M15" s="125"/>
      <c r="N15" s="123"/>
      <c r="O15" s="160"/>
      <c r="P15" s="18"/>
      <c r="Q15" s="18"/>
    </row>
    <row r="16" spans="1:17" x14ac:dyDescent="0.2">
      <c r="A16" t="s">
        <v>17</v>
      </c>
      <c r="B16" s="22" t="s">
        <v>208</v>
      </c>
      <c r="C16">
        <v>2013</v>
      </c>
      <c r="D16" s="243">
        <v>0.13100000000000001</v>
      </c>
      <c r="F16" s="114"/>
      <c r="J16" s="18"/>
      <c r="K16" s="18"/>
      <c r="L16" s="18"/>
      <c r="M16" s="125"/>
      <c r="N16" s="123"/>
      <c r="O16" s="160"/>
      <c r="P16" s="18"/>
      <c r="Q16" s="18"/>
    </row>
    <row r="17" spans="1:17" x14ac:dyDescent="0.2">
      <c r="A17" t="s">
        <v>17</v>
      </c>
      <c r="B17" s="22" t="s">
        <v>208</v>
      </c>
      <c r="C17">
        <v>2014</v>
      </c>
      <c r="D17" s="256">
        <v>0.12722355918326841</v>
      </c>
      <c r="F17" s="114"/>
      <c r="J17" s="18"/>
      <c r="K17" s="18"/>
      <c r="L17" s="18"/>
      <c r="M17" s="125"/>
      <c r="N17" s="123"/>
      <c r="O17" s="160"/>
      <c r="P17" s="18"/>
      <c r="Q17" s="18"/>
    </row>
    <row r="18" spans="1:17" x14ac:dyDescent="0.2">
      <c r="A18" t="s">
        <v>17</v>
      </c>
      <c r="B18" s="22" t="s">
        <v>208</v>
      </c>
      <c r="C18">
        <v>2015</v>
      </c>
      <c r="D18" s="256">
        <v>0.13200000000000001</v>
      </c>
      <c r="F18" s="114"/>
      <c r="J18" s="18"/>
      <c r="K18" s="18"/>
      <c r="L18" s="18"/>
      <c r="M18" s="125"/>
      <c r="N18" s="123"/>
      <c r="O18" s="160"/>
      <c r="P18" s="18"/>
      <c r="Q18" s="18"/>
    </row>
    <row r="19" spans="1:17" x14ac:dyDescent="0.2">
      <c r="A19" t="s">
        <v>18</v>
      </c>
      <c r="B19" s="22" t="s">
        <v>208</v>
      </c>
      <c r="C19">
        <v>2009</v>
      </c>
      <c r="D19" s="167">
        <v>8.6665700763063847E-2</v>
      </c>
      <c r="F19" s="114"/>
      <c r="J19" s="18"/>
      <c r="K19" s="18"/>
      <c r="L19" s="18"/>
      <c r="M19" s="125"/>
      <c r="N19" s="123"/>
      <c r="O19" s="160"/>
      <c r="P19" s="18"/>
    </row>
    <row r="20" spans="1:17" x14ac:dyDescent="0.2">
      <c r="A20" t="s">
        <v>18</v>
      </c>
      <c r="B20" s="22" t="s">
        <v>208</v>
      </c>
      <c r="C20">
        <v>2010</v>
      </c>
      <c r="D20" s="167">
        <v>8.8021912940479716E-2</v>
      </c>
      <c r="F20" s="114"/>
      <c r="J20" s="18"/>
      <c r="K20" s="18"/>
      <c r="L20" s="18"/>
      <c r="M20" s="125"/>
      <c r="N20" s="123"/>
    </row>
    <row r="21" spans="1:17" x14ac:dyDescent="0.2">
      <c r="A21" t="s">
        <v>18</v>
      </c>
      <c r="B21" s="22" t="s">
        <v>208</v>
      </c>
      <c r="C21">
        <v>2011</v>
      </c>
      <c r="D21" s="167">
        <v>9.6121088236725549E-2</v>
      </c>
      <c r="F21" s="114"/>
      <c r="J21" s="18"/>
      <c r="K21" s="18"/>
      <c r="L21" s="18"/>
      <c r="M21" s="126"/>
      <c r="N21" s="123"/>
    </row>
    <row r="22" spans="1:17" x14ac:dyDescent="0.2">
      <c r="A22" t="s">
        <v>18</v>
      </c>
      <c r="B22" s="22" t="s">
        <v>208</v>
      </c>
      <c r="C22">
        <v>2012</v>
      </c>
      <c r="D22" s="167">
        <v>9.8104334335304952E-2</v>
      </c>
      <c r="F22" s="114"/>
      <c r="J22" s="18"/>
      <c r="K22" s="18"/>
      <c r="L22" s="18"/>
      <c r="M22" s="126"/>
      <c r="N22" s="123"/>
    </row>
    <row r="23" spans="1:17" x14ac:dyDescent="0.2">
      <c r="A23" t="s">
        <v>18</v>
      </c>
      <c r="B23" s="22" t="s">
        <v>208</v>
      </c>
      <c r="C23">
        <v>2013</v>
      </c>
      <c r="D23" s="243">
        <v>0.122</v>
      </c>
      <c r="F23" s="114"/>
      <c r="J23" s="18"/>
      <c r="K23" s="18"/>
      <c r="L23" s="18"/>
      <c r="M23" s="126"/>
      <c r="N23" s="123"/>
    </row>
    <row r="24" spans="1:17" x14ac:dyDescent="0.2">
      <c r="A24" t="s">
        <v>18</v>
      </c>
      <c r="B24" s="22" t="s">
        <v>208</v>
      </c>
      <c r="C24">
        <v>2014</v>
      </c>
      <c r="D24" s="256">
        <v>0.1171811676431764</v>
      </c>
      <c r="F24" s="114"/>
      <c r="J24" s="18"/>
      <c r="K24" s="18"/>
      <c r="L24" s="18"/>
      <c r="M24" s="126"/>
      <c r="N24" s="123"/>
    </row>
    <row r="25" spans="1:17" x14ac:dyDescent="0.2">
      <c r="A25" t="s">
        <v>18</v>
      </c>
      <c r="B25" s="22" t="s">
        <v>208</v>
      </c>
      <c r="C25">
        <v>2015</v>
      </c>
      <c r="D25" s="256">
        <v>0.11799999999999999</v>
      </c>
      <c r="F25" s="114"/>
      <c r="J25" s="18"/>
      <c r="K25" s="18"/>
      <c r="L25" s="18"/>
      <c r="M25" s="126"/>
      <c r="N25" s="123"/>
    </row>
    <row r="26" spans="1:17" x14ac:dyDescent="0.2">
      <c r="A26" t="s">
        <v>3</v>
      </c>
      <c r="B26" s="22" t="s">
        <v>208</v>
      </c>
      <c r="C26">
        <v>2009</v>
      </c>
      <c r="D26" s="167">
        <v>9.7243491577335375E-2</v>
      </c>
      <c r="F26" s="114"/>
      <c r="J26" s="18"/>
      <c r="K26" s="18"/>
      <c r="L26" s="18"/>
      <c r="M26" s="94"/>
      <c r="N26" s="123"/>
    </row>
    <row r="27" spans="1:17" x14ac:dyDescent="0.2">
      <c r="A27" t="s">
        <v>3</v>
      </c>
      <c r="B27" s="22" t="s">
        <v>208</v>
      </c>
      <c r="C27">
        <v>2010</v>
      </c>
      <c r="D27" s="167">
        <v>0.10618066561014262</v>
      </c>
      <c r="F27" s="114"/>
    </row>
    <row r="28" spans="1:17" x14ac:dyDescent="0.2">
      <c r="A28" t="s">
        <v>3</v>
      </c>
      <c r="B28" s="22" t="s">
        <v>208</v>
      </c>
      <c r="C28">
        <v>2011</v>
      </c>
      <c r="D28" s="167">
        <v>0.12236944660950896</v>
      </c>
      <c r="F28" s="114"/>
    </row>
    <row r="29" spans="1:17" x14ac:dyDescent="0.2">
      <c r="A29" t="s">
        <v>3</v>
      </c>
      <c r="B29" s="22" t="s">
        <v>208</v>
      </c>
      <c r="C29">
        <v>2012</v>
      </c>
      <c r="D29" s="167">
        <v>0.12317167051578137</v>
      </c>
      <c r="F29" s="114"/>
      <c r="J29" s="18"/>
      <c r="K29" s="18"/>
      <c r="L29" s="18"/>
      <c r="M29" s="123"/>
    </row>
    <row r="30" spans="1:17" x14ac:dyDescent="0.2">
      <c r="A30" t="s">
        <v>3</v>
      </c>
      <c r="B30" s="22" t="s">
        <v>208</v>
      </c>
      <c r="C30">
        <v>2013</v>
      </c>
      <c r="D30" s="243">
        <v>0.13700000000000001</v>
      </c>
      <c r="F30" s="114"/>
      <c r="J30" s="18"/>
      <c r="K30" s="18"/>
      <c r="L30" s="18"/>
      <c r="M30" s="123"/>
    </row>
    <row r="31" spans="1:17" x14ac:dyDescent="0.2">
      <c r="A31" t="s">
        <v>3</v>
      </c>
      <c r="B31" s="22" t="s">
        <v>208</v>
      </c>
      <c r="C31">
        <v>2014</v>
      </c>
      <c r="D31" s="256">
        <v>0.13649851632047477</v>
      </c>
      <c r="F31" s="114"/>
      <c r="J31" s="18"/>
      <c r="K31" s="18"/>
      <c r="L31" s="18"/>
      <c r="M31" s="123"/>
    </row>
    <row r="32" spans="1:17" x14ac:dyDescent="0.2">
      <c r="A32" t="s">
        <v>3</v>
      </c>
      <c r="B32" s="22" t="s">
        <v>208</v>
      </c>
      <c r="C32">
        <v>2015</v>
      </c>
      <c r="D32" s="256">
        <v>0.14399999999999999</v>
      </c>
      <c r="F32" s="114"/>
      <c r="J32" s="18"/>
      <c r="K32" s="18"/>
      <c r="L32" s="18"/>
      <c r="M32" s="123"/>
    </row>
    <row r="33" spans="1:6" x14ac:dyDescent="0.2">
      <c r="A33" t="s">
        <v>4</v>
      </c>
      <c r="B33" s="22" t="s">
        <v>208</v>
      </c>
      <c r="C33">
        <v>2009</v>
      </c>
      <c r="D33" s="167">
        <v>8.393152954168967E-2</v>
      </c>
      <c r="F33" s="114"/>
    </row>
    <row r="34" spans="1:6" x14ac:dyDescent="0.2">
      <c r="A34" t="s">
        <v>4</v>
      </c>
      <c r="B34" s="22" t="s">
        <v>208</v>
      </c>
      <c r="C34">
        <v>2010</v>
      </c>
      <c r="D34" s="167">
        <v>7.874015748031496E-2</v>
      </c>
      <c r="F34" s="114"/>
    </row>
    <row r="35" spans="1:6" x14ac:dyDescent="0.2">
      <c r="A35" t="s">
        <v>4</v>
      </c>
      <c r="B35" s="22" t="s">
        <v>208</v>
      </c>
      <c r="C35">
        <v>2011</v>
      </c>
      <c r="D35" s="167">
        <v>8.6798771978788727E-2</v>
      </c>
      <c r="F35" s="114"/>
    </row>
    <row r="36" spans="1:6" x14ac:dyDescent="0.2">
      <c r="A36" t="s">
        <v>4</v>
      </c>
      <c r="B36" s="22" t="s">
        <v>208</v>
      </c>
      <c r="C36">
        <v>2012</v>
      </c>
      <c r="D36" s="167">
        <v>8.8989017178259647E-2</v>
      </c>
      <c r="F36" s="114"/>
    </row>
    <row r="37" spans="1:6" x14ac:dyDescent="0.2">
      <c r="A37" t="s">
        <v>4</v>
      </c>
      <c r="B37" s="22" t="s">
        <v>208</v>
      </c>
      <c r="C37">
        <v>2013</v>
      </c>
      <c r="D37" s="243">
        <v>0.107</v>
      </c>
      <c r="F37" s="114"/>
    </row>
    <row r="38" spans="1:6" x14ac:dyDescent="0.2">
      <c r="A38" t="s">
        <v>4</v>
      </c>
      <c r="B38" s="22" t="s">
        <v>208</v>
      </c>
      <c r="C38">
        <v>2014</v>
      </c>
      <c r="D38" s="256">
        <v>0.1068576149820986</v>
      </c>
      <c r="F38" s="114"/>
    </row>
    <row r="39" spans="1:6" x14ac:dyDescent="0.2">
      <c r="A39" t="s">
        <v>4</v>
      </c>
      <c r="B39" s="22" t="s">
        <v>208</v>
      </c>
      <c r="C39">
        <v>2015</v>
      </c>
      <c r="D39" s="256">
        <v>0.105</v>
      </c>
      <c r="F39" s="114"/>
    </row>
    <row r="40" spans="1:6" x14ac:dyDescent="0.2">
      <c r="A40" t="s">
        <v>5</v>
      </c>
      <c r="B40" s="22" t="s">
        <v>208</v>
      </c>
      <c r="C40">
        <v>2009</v>
      </c>
      <c r="D40" s="167">
        <v>8.72E-2</v>
      </c>
      <c r="F40" s="114"/>
    </row>
    <row r="41" spans="1:6" x14ac:dyDescent="0.2">
      <c r="A41" t="s">
        <v>5</v>
      </c>
      <c r="B41" s="22" t="s">
        <v>208</v>
      </c>
      <c r="C41">
        <v>2010</v>
      </c>
      <c r="D41" s="167">
        <v>0.10199004975124377</v>
      </c>
      <c r="F41" s="114"/>
    </row>
    <row r="42" spans="1:6" x14ac:dyDescent="0.2">
      <c r="A42" t="s">
        <v>5</v>
      </c>
      <c r="B42" s="22" t="s">
        <v>208</v>
      </c>
      <c r="C42">
        <v>2011</v>
      </c>
      <c r="D42" s="167">
        <v>0.10235580828594638</v>
      </c>
      <c r="F42" s="114"/>
    </row>
    <row r="43" spans="1:6" x14ac:dyDescent="0.2">
      <c r="A43" t="s">
        <v>5</v>
      </c>
      <c r="B43" s="22" t="s">
        <v>208</v>
      </c>
      <c r="C43">
        <v>2012</v>
      </c>
      <c r="D43" s="167">
        <v>0.10194174757281553</v>
      </c>
      <c r="F43" s="114"/>
    </row>
    <row r="44" spans="1:6" x14ac:dyDescent="0.2">
      <c r="A44" t="s">
        <v>5</v>
      </c>
      <c r="B44" s="22" t="s">
        <v>208</v>
      </c>
      <c r="C44">
        <v>2013</v>
      </c>
      <c r="D44" s="243">
        <v>0.128</v>
      </c>
      <c r="F44" s="114"/>
    </row>
    <row r="45" spans="1:6" x14ac:dyDescent="0.2">
      <c r="A45" t="s">
        <v>5</v>
      </c>
      <c r="B45" s="22" t="s">
        <v>208</v>
      </c>
      <c r="C45">
        <v>2014</v>
      </c>
      <c r="D45" s="256">
        <v>0.12635658914728681</v>
      </c>
      <c r="F45" s="114"/>
    </row>
    <row r="46" spans="1:6" x14ac:dyDescent="0.2">
      <c r="A46" t="s">
        <v>5</v>
      </c>
      <c r="B46" s="22" t="s">
        <v>208</v>
      </c>
      <c r="C46">
        <v>2015</v>
      </c>
      <c r="D46" s="256">
        <v>0.13100000000000001</v>
      </c>
      <c r="F46" s="114"/>
    </row>
    <row r="47" spans="1:6" x14ac:dyDescent="0.2">
      <c r="A47" t="s">
        <v>6</v>
      </c>
      <c r="B47" s="22" t="s">
        <v>208</v>
      </c>
      <c r="C47">
        <v>2009</v>
      </c>
      <c r="D47" s="167">
        <v>8.7406927808352214E-2</v>
      </c>
      <c r="F47" s="114"/>
    </row>
    <row r="48" spans="1:6" x14ac:dyDescent="0.2">
      <c r="A48" t="s">
        <v>6</v>
      </c>
      <c r="B48" s="22" t="s">
        <v>208</v>
      </c>
      <c r="C48">
        <v>2010</v>
      </c>
      <c r="D48" s="167">
        <v>8.9143426294820721E-2</v>
      </c>
      <c r="F48" s="114"/>
    </row>
    <row r="49" spans="1:6" x14ac:dyDescent="0.2">
      <c r="A49" t="s">
        <v>6</v>
      </c>
      <c r="B49" s="22" t="s">
        <v>208</v>
      </c>
      <c r="C49">
        <v>2011</v>
      </c>
      <c r="D49" s="167">
        <v>9.7424963096604894E-2</v>
      </c>
      <c r="F49" s="114"/>
    </row>
    <row r="50" spans="1:6" x14ac:dyDescent="0.2">
      <c r="A50" t="s">
        <v>6</v>
      </c>
      <c r="B50" s="22" t="s">
        <v>208</v>
      </c>
      <c r="C50">
        <v>2012</v>
      </c>
      <c r="D50" s="167">
        <v>9.8915543871179762E-2</v>
      </c>
      <c r="F50" s="114"/>
    </row>
    <row r="51" spans="1:6" x14ac:dyDescent="0.2">
      <c r="A51" t="s">
        <v>6</v>
      </c>
      <c r="B51" s="22" t="s">
        <v>208</v>
      </c>
      <c r="C51">
        <v>2013</v>
      </c>
      <c r="D51" s="243">
        <v>0.11799999999999999</v>
      </c>
      <c r="F51" s="114"/>
    </row>
    <row r="52" spans="1:6" x14ac:dyDescent="0.2">
      <c r="A52" t="s">
        <v>6</v>
      </c>
      <c r="B52" s="22" t="s">
        <v>208</v>
      </c>
      <c r="C52">
        <v>2014</v>
      </c>
      <c r="D52" s="256">
        <v>0.11724357951826447</v>
      </c>
      <c r="F52" s="114"/>
    </row>
    <row r="53" spans="1:6" x14ac:dyDescent="0.2">
      <c r="A53" t="s">
        <v>6</v>
      </c>
      <c r="B53" s="22" t="s">
        <v>208</v>
      </c>
      <c r="C53">
        <v>2015</v>
      </c>
      <c r="D53" s="256">
        <v>0.11899999999999999</v>
      </c>
      <c r="F53" s="114"/>
    </row>
    <row r="54" spans="1:6" x14ac:dyDescent="0.2">
      <c r="A54" s="22" t="s">
        <v>203</v>
      </c>
      <c r="B54" s="22" t="s">
        <v>209</v>
      </c>
      <c r="C54" s="22">
        <v>2009</v>
      </c>
      <c r="D54" s="167">
        <v>0.11993252125142406</v>
      </c>
      <c r="F54" s="114"/>
    </row>
    <row r="55" spans="1:6" x14ac:dyDescent="0.2">
      <c r="A55" s="22" t="s">
        <v>203</v>
      </c>
      <c r="B55" s="22" t="s">
        <v>209</v>
      </c>
      <c r="C55" s="22">
        <v>2010</v>
      </c>
      <c r="D55" s="167">
        <v>0.13027940438346997</v>
      </c>
      <c r="F55" s="114"/>
    </row>
    <row r="56" spans="1:6" x14ac:dyDescent="0.2">
      <c r="A56" s="22" t="s">
        <v>203</v>
      </c>
      <c r="B56" s="22" t="s">
        <v>209</v>
      </c>
      <c r="C56" s="22">
        <v>2011</v>
      </c>
      <c r="D56" s="167">
        <v>9.8412628953385331E-2</v>
      </c>
      <c r="F56" s="114"/>
    </row>
    <row r="57" spans="1:6" x14ac:dyDescent="0.2">
      <c r="A57" s="22" t="s">
        <v>203</v>
      </c>
      <c r="B57" s="22" t="s">
        <v>209</v>
      </c>
      <c r="C57" s="22">
        <v>2012</v>
      </c>
      <c r="D57" s="167">
        <v>0.10772627503285917</v>
      </c>
      <c r="F57" s="114"/>
    </row>
    <row r="58" spans="1:6" x14ac:dyDescent="0.2">
      <c r="A58" s="22" t="s">
        <v>203</v>
      </c>
      <c r="B58" s="22" t="s">
        <v>209</v>
      </c>
      <c r="C58" s="22">
        <v>2013</v>
      </c>
      <c r="D58" s="243">
        <v>9.7199999999999995E-2</v>
      </c>
      <c r="F58" s="114"/>
    </row>
    <row r="59" spans="1:6" x14ac:dyDescent="0.2">
      <c r="A59" s="22" t="s">
        <v>203</v>
      </c>
      <c r="B59" s="22" t="s">
        <v>209</v>
      </c>
      <c r="C59" s="22">
        <v>2014</v>
      </c>
      <c r="D59" s="256">
        <v>9.66601887283874E-2</v>
      </c>
      <c r="F59" s="114"/>
    </row>
    <row r="60" spans="1:6" x14ac:dyDescent="0.2">
      <c r="A60" s="22" t="s">
        <v>203</v>
      </c>
      <c r="B60" s="22" t="s">
        <v>209</v>
      </c>
      <c r="C60" s="22">
        <v>2015</v>
      </c>
      <c r="D60" s="256">
        <v>9.5000000000000001E-2</v>
      </c>
      <c r="F60" s="114"/>
    </row>
    <row r="61" spans="1:6" x14ac:dyDescent="0.2">
      <c r="A61" t="s">
        <v>17</v>
      </c>
      <c r="B61" s="22" t="s">
        <v>209</v>
      </c>
      <c r="C61">
        <v>2009</v>
      </c>
      <c r="D61" s="167">
        <v>0.11328691808996393</v>
      </c>
      <c r="F61" s="114"/>
    </row>
    <row r="62" spans="1:6" x14ac:dyDescent="0.2">
      <c r="A62" t="s">
        <v>17</v>
      </c>
      <c r="B62" s="22" t="s">
        <v>209</v>
      </c>
      <c r="C62">
        <v>2010</v>
      </c>
      <c r="D62" s="167">
        <v>0.12225616349480969</v>
      </c>
      <c r="F62" s="114"/>
    </row>
    <row r="63" spans="1:6" x14ac:dyDescent="0.2">
      <c r="A63" t="s">
        <v>17</v>
      </c>
      <c r="B63" s="22" t="s">
        <v>209</v>
      </c>
      <c r="C63">
        <v>2011</v>
      </c>
      <c r="D63" s="167">
        <v>9.5422179711993196E-2</v>
      </c>
      <c r="F63" s="114"/>
    </row>
    <row r="64" spans="1:6" x14ac:dyDescent="0.2">
      <c r="A64" t="s">
        <v>17</v>
      </c>
      <c r="B64" s="22" t="s">
        <v>209</v>
      </c>
      <c r="C64">
        <v>2012</v>
      </c>
      <c r="D64" s="167">
        <v>0.103200042036677</v>
      </c>
      <c r="F64" s="114"/>
    </row>
    <row r="65" spans="1:6" x14ac:dyDescent="0.2">
      <c r="A65" t="s">
        <v>17</v>
      </c>
      <c r="B65" s="22" t="s">
        <v>209</v>
      </c>
      <c r="C65">
        <v>2013</v>
      </c>
      <c r="D65" s="243">
        <v>9.4E-2</v>
      </c>
      <c r="F65" s="114"/>
    </row>
    <row r="66" spans="1:6" x14ac:dyDescent="0.2">
      <c r="A66" t="s">
        <v>17</v>
      </c>
      <c r="B66" s="22" t="s">
        <v>209</v>
      </c>
      <c r="C66">
        <v>2014</v>
      </c>
      <c r="D66" s="256">
        <v>9.121244448855037E-2</v>
      </c>
      <c r="F66" s="114"/>
    </row>
    <row r="67" spans="1:6" x14ac:dyDescent="0.2">
      <c r="A67" t="s">
        <v>17</v>
      </c>
      <c r="B67" s="22" t="s">
        <v>209</v>
      </c>
      <c r="C67">
        <v>2015</v>
      </c>
      <c r="D67" s="256">
        <v>0.09</v>
      </c>
      <c r="F67" s="114"/>
    </row>
    <row r="68" spans="1:6" x14ac:dyDescent="0.2">
      <c r="A68" t="s">
        <v>18</v>
      </c>
      <c r="B68" s="22" t="s">
        <v>209</v>
      </c>
      <c r="C68">
        <v>2009</v>
      </c>
      <c r="D68" s="167">
        <v>0.1088090408577224</v>
      </c>
      <c r="F68" s="114"/>
    </row>
    <row r="69" spans="1:6" x14ac:dyDescent="0.2">
      <c r="A69" t="s">
        <v>18</v>
      </c>
      <c r="B69" s="22" t="s">
        <v>209</v>
      </c>
      <c r="C69">
        <v>2010</v>
      </c>
      <c r="D69" s="167">
        <v>0.11598065343993683</v>
      </c>
      <c r="F69" s="114"/>
    </row>
    <row r="70" spans="1:6" x14ac:dyDescent="0.2">
      <c r="A70" t="s">
        <v>18</v>
      </c>
      <c r="B70" s="22" t="s">
        <v>209</v>
      </c>
      <c r="C70">
        <v>2011</v>
      </c>
      <c r="D70" s="167">
        <v>9.1619214483866257E-2</v>
      </c>
      <c r="F70" s="114"/>
    </row>
    <row r="71" spans="1:6" x14ac:dyDescent="0.2">
      <c r="A71" t="s">
        <v>18</v>
      </c>
      <c r="B71" s="22" t="s">
        <v>209</v>
      </c>
      <c r="C71">
        <v>2012</v>
      </c>
      <c r="D71" s="167">
        <v>9.9970910501309032E-2</v>
      </c>
      <c r="F71" s="114"/>
    </row>
    <row r="72" spans="1:6" x14ac:dyDescent="0.2">
      <c r="A72" t="s">
        <v>18</v>
      </c>
      <c r="B72" s="22" t="s">
        <v>209</v>
      </c>
      <c r="C72">
        <v>2013</v>
      </c>
      <c r="D72" s="243">
        <v>9.0999999999999998E-2</v>
      </c>
      <c r="F72" s="114"/>
    </row>
    <row r="73" spans="1:6" x14ac:dyDescent="0.2">
      <c r="A73" t="s">
        <v>18</v>
      </c>
      <c r="B73" s="22" t="s">
        <v>209</v>
      </c>
      <c r="C73">
        <v>2014</v>
      </c>
      <c r="D73" s="256">
        <v>8.9275375743961466E-2</v>
      </c>
      <c r="F73" s="114"/>
    </row>
    <row r="74" spans="1:6" x14ac:dyDescent="0.2">
      <c r="A74" t="s">
        <v>18</v>
      </c>
      <c r="B74" s="22" t="s">
        <v>209</v>
      </c>
      <c r="C74">
        <v>2015</v>
      </c>
      <c r="D74" s="256">
        <v>8.6999999999999994E-2</v>
      </c>
      <c r="F74" s="114"/>
    </row>
    <row r="75" spans="1:6" x14ac:dyDescent="0.2">
      <c r="A75" t="s">
        <v>3</v>
      </c>
      <c r="B75" s="22" t="s">
        <v>209</v>
      </c>
      <c r="C75">
        <v>2009</v>
      </c>
      <c r="D75" s="167">
        <v>0.13705972434915772</v>
      </c>
      <c r="F75" s="114"/>
    </row>
    <row r="76" spans="1:6" x14ac:dyDescent="0.2">
      <c r="A76" t="s">
        <v>3</v>
      </c>
      <c r="B76" s="22" t="s">
        <v>209</v>
      </c>
      <c r="C76">
        <v>2010</v>
      </c>
      <c r="D76" s="167">
        <v>0.14976228209191758</v>
      </c>
      <c r="F76" s="114"/>
    </row>
    <row r="77" spans="1:6" x14ac:dyDescent="0.2">
      <c r="A77" t="s">
        <v>3</v>
      </c>
      <c r="B77" s="22" t="s">
        <v>209</v>
      </c>
      <c r="C77">
        <v>2011</v>
      </c>
      <c r="D77" s="167">
        <v>0.1044427123928293</v>
      </c>
      <c r="F77" s="114"/>
    </row>
    <row r="78" spans="1:6" x14ac:dyDescent="0.2">
      <c r="A78" t="s">
        <v>3</v>
      </c>
      <c r="B78" s="22" t="s">
        <v>209</v>
      </c>
      <c r="C78">
        <v>2012</v>
      </c>
      <c r="D78" s="167">
        <v>0.11162432640492687</v>
      </c>
      <c r="F78" s="114"/>
    </row>
    <row r="79" spans="1:6" x14ac:dyDescent="0.2">
      <c r="A79" t="s">
        <v>3</v>
      </c>
      <c r="B79" s="22" t="s">
        <v>209</v>
      </c>
      <c r="C79">
        <v>2013</v>
      </c>
      <c r="D79" s="243">
        <v>0.107</v>
      </c>
      <c r="F79" s="114"/>
    </row>
    <row r="80" spans="1:6" x14ac:dyDescent="0.2">
      <c r="A80" t="s">
        <v>3</v>
      </c>
      <c r="B80" s="22" t="s">
        <v>209</v>
      </c>
      <c r="C80">
        <v>2014</v>
      </c>
      <c r="D80" s="256">
        <v>9.7922848664688422E-2</v>
      </c>
      <c r="F80" s="114"/>
    </row>
    <row r="81" spans="1:6" x14ac:dyDescent="0.2">
      <c r="A81" t="s">
        <v>3</v>
      </c>
      <c r="B81" s="22" t="s">
        <v>209</v>
      </c>
      <c r="C81">
        <v>2015</v>
      </c>
      <c r="D81" s="256">
        <v>9.9000000000000005E-2</v>
      </c>
      <c r="F81" s="114"/>
    </row>
    <row r="82" spans="1:6" x14ac:dyDescent="0.2">
      <c r="A82" t="s">
        <v>4</v>
      </c>
      <c r="B82" s="22" t="s">
        <v>209</v>
      </c>
      <c r="C82">
        <v>2009</v>
      </c>
      <c r="D82" s="167">
        <v>9.8288238542241849E-2</v>
      </c>
      <c r="F82" s="114"/>
    </row>
    <row r="83" spans="1:6" x14ac:dyDescent="0.2">
      <c r="A83" t="s">
        <v>4</v>
      </c>
      <c r="B83" s="22" t="s">
        <v>209</v>
      </c>
      <c r="C83">
        <v>2010</v>
      </c>
      <c r="D83" s="167">
        <v>0.11473565804274466</v>
      </c>
      <c r="F83" s="114"/>
    </row>
    <row r="84" spans="1:6" x14ac:dyDescent="0.2">
      <c r="A84" t="s">
        <v>4</v>
      </c>
      <c r="B84" s="22" t="s">
        <v>209</v>
      </c>
      <c r="C84">
        <v>2011</v>
      </c>
      <c r="D84" s="167">
        <v>9.1822495115824729E-2</v>
      </c>
      <c r="F84" s="114"/>
    </row>
    <row r="85" spans="1:6" x14ac:dyDescent="0.2">
      <c r="A85" t="s">
        <v>4</v>
      </c>
      <c r="B85" s="22" t="s">
        <v>209</v>
      </c>
      <c r="C85">
        <v>2012</v>
      </c>
      <c r="D85" s="167">
        <v>9.9690228104759221E-2</v>
      </c>
      <c r="F85" s="114"/>
    </row>
    <row r="86" spans="1:6" x14ac:dyDescent="0.2">
      <c r="A86" t="s">
        <v>4</v>
      </c>
      <c r="B86" s="22" t="s">
        <v>209</v>
      </c>
      <c r="C86">
        <v>2013</v>
      </c>
      <c r="D86" s="167">
        <v>8.6999999999999994E-2</v>
      </c>
      <c r="F86" s="114"/>
    </row>
    <row r="87" spans="1:6" x14ac:dyDescent="0.2">
      <c r="A87" t="s">
        <v>4</v>
      </c>
      <c r="B87" s="22" t="s">
        <v>209</v>
      </c>
      <c r="C87">
        <v>2014</v>
      </c>
      <c r="D87" s="256">
        <v>8.9507022858716603E-2</v>
      </c>
      <c r="F87" s="114"/>
    </row>
    <row r="88" spans="1:6" x14ac:dyDescent="0.2">
      <c r="A88" t="s">
        <v>4</v>
      </c>
      <c r="B88" s="22" t="s">
        <v>209</v>
      </c>
      <c r="C88">
        <v>2015</v>
      </c>
      <c r="D88" s="256">
        <v>7.9000000000000001E-2</v>
      </c>
      <c r="F88" s="114"/>
    </row>
    <row r="89" spans="1:6" x14ac:dyDescent="0.2">
      <c r="A89" t="s">
        <v>5</v>
      </c>
      <c r="B89" s="22" t="s">
        <v>209</v>
      </c>
      <c r="C89">
        <v>2009</v>
      </c>
      <c r="D89" s="167">
        <v>0.14080000000000001</v>
      </c>
      <c r="F89" s="114"/>
    </row>
    <row r="90" spans="1:6" x14ac:dyDescent="0.2">
      <c r="A90" t="s">
        <v>5</v>
      </c>
      <c r="B90" s="22" t="s">
        <v>209</v>
      </c>
      <c r="C90">
        <v>2010</v>
      </c>
      <c r="D90" s="167">
        <v>0.13432835820895522</v>
      </c>
      <c r="F90" s="114"/>
    </row>
    <row r="91" spans="1:6" x14ac:dyDescent="0.2">
      <c r="A91" t="s">
        <v>5</v>
      </c>
      <c r="B91" s="22" t="s">
        <v>209</v>
      </c>
      <c r="C91">
        <v>2011</v>
      </c>
      <c r="D91" s="167">
        <v>9.9918765231519088E-2</v>
      </c>
      <c r="F91" s="114"/>
    </row>
    <row r="92" spans="1:6" x14ac:dyDescent="0.2">
      <c r="A92" t="s">
        <v>5</v>
      </c>
      <c r="B92" s="22" t="s">
        <v>209</v>
      </c>
      <c r="C92">
        <v>2012</v>
      </c>
      <c r="D92" s="167">
        <v>0.11084142394822007</v>
      </c>
      <c r="F92" s="114"/>
    </row>
    <row r="93" spans="1:6" x14ac:dyDescent="0.2">
      <c r="A93" t="s">
        <v>5</v>
      </c>
      <c r="B93" s="22" t="s">
        <v>209</v>
      </c>
      <c r="C93">
        <v>2013</v>
      </c>
      <c r="D93" s="243">
        <v>9.8000000000000004E-2</v>
      </c>
      <c r="F93" s="114"/>
    </row>
    <row r="94" spans="1:6" x14ac:dyDescent="0.2">
      <c r="A94" t="s">
        <v>5</v>
      </c>
      <c r="B94" s="22" t="s">
        <v>209</v>
      </c>
      <c r="C94">
        <v>2014</v>
      </c>
      <c r="D94" s="256">
        <v>9.6124031007751937E-2</v>
      </c>
      <c r="F94" s="114"/>
    </row>
    <row r="95" spans="1:6" x14ac:dyDescent="0.2">
      <c r="A95" t="s">
        <v>5</v>
      </c>
      <c r="B95" s="22" t="s">
        <v>209</v>
      </c>
      <c r="C95">
        <v>2015</v>
      </c>
      <c r="D95" s="256">
        <v>9.7000000000000003E-2</v>
      </c>
      <c r="F95" s="114"/>
    </row>
    <row r="96" spans="1:6" x14ac:dyDescent="0.2">
      <c r="A96" t="s">
        <v>6</v>
      </c>
      <c r="B96" s="22" t="s">
        <v>209</v>
      </c>
      <c r="C96">
        <v>2009</v>
      </c>
      <c r="D96" s="167">
        <v>0.11508578828099708</v>
      </c>
      <c r="F96" s="114"/>
    </row>
    <row r="97" spans="1:6" x14ac:dyDescent="0.2">
      <c r="A97" t="s">
        <v>6</v>
      </c>
      <c r="B97" s="22" t="s">
        <v>209</v>
      </c>
      <c r="C97">
        <v>2010</v>
      </c>
      <c r="D97" s="167">
        <v>0.12599601593625498</v>
      </c>
      <c r="F97" s="114"/>
    </row>
    <row r="98" spans="1:6" x14ac:dyDescent="0.2">
      <c r="A98" t="s">
        <v>6</v>
      </c>
      <c r="B98" s="22" t="s">
        <v>209</v>
      </c>
      <c r="C98">
        <v>2011</v>
      </c>
      <c r="D98" s="167">
        <v>9.61128423814991E-2</v>
      </c>
      <c r="F98" s="114"/>
    </row>
    <row r="99" spans="1:6" x14ac:dyDescent="0.2">
      <c r="A99" t="s">
        <v>6</v>
      </c>
      <c r="B99" s="22" t="s">
        <v>209</v>
      </c>
      <c r="C99">
        <v>2012</v>
      </c>
      <c r="D99" s="167">
        <v>0.10450213604995071</v>
      </c>
      <c r="F99" s="114"/>
    </row>
    <row r="100" spans="1:6" x14ac:dyDescent="0.2">
      <c r="A100" t="s">
        <v>6</v>
      </c>
      <c r="B100" s="22" t="s">
        <v>209</v>
      </c>
      <c r="C100">
        <v>2013</v>
      </c>
      <c r="D100" s="243">
        <v>9.4E-2</v>
      </c>
      <c r="F100" s="114"/>
    </row>
    <row r="101" spans="1:6" x14ac:dyDescent="0.2">
      <c r="A101" t="s">
        <v>6</v>
      </c>
      <c r="B101" s="22" t="s">
        <v>209</v>
      </c>
      <c r="C101">
        <v>2014</v>
      </c>
      <c r="D101" s="256">
        <v>9.2678258095390015E-2</v>
      </c>
      <c r="F101" s="114"/>
    </row>
    <row r="102" spans="1:6" x14ac:dyDescent="0.2">
      <c r="A102" t="s">
        <v>6</v>
      </c>
      <c r="B102" s="22" t="s">
        <v>209</v>
      </c>
      <c r="C102">
        <v>2015</v>
      </c>
      <c r="D102" s="256">
        <v>8.6999999999999994E-2</v>
      </c>
      <c r="F102" s="114"/>
    </row>
    <row r="103" spans="1:6" x14ac:dyDescent="0.2">
      <c r="A103" t="s">
        <v>203</v>
      </c>
      <c r="B103" s="22" t="s">
        <v>103</v>
      </c>
      <c r="C103">
        <v>2009</v>
      </c>
      <c r="D103" s="167">
        <v>7.0000000000000001E-3</v>
      </c>
    </row>
    <row r="104" spans="1:6" x14ac:dyDescent="0.2">
      <c r="A104" t="s">
        <v>203</v>
      </c>
      <c r="B104" s="22" t="s">
        <v>103</v>
      </c>
      <c r="C104">
        <v>2010</v>
      </c>
      <c r="D104" s="167">
        <v>4.0000000000000001E-3</v>
      </c>
    </row>
    <row r="105" spans="1:6" x14ac:dyDescent="0.2">
      <c r="A105" t="s">
        <v>203</v>
      </c>
      <c r="B105" s="22" t="s">
        <v>103</v>
      </c>
      <c r="C105">
        <v>2011</v>
      </c>
      <c r="D105" s="167">
        <v>-0.03</v>
      </c>
    </row>
    <row r="106" spans="1:6" x14ac:dyDescent="0.2">
      <c r="A106" t="s">
        <v>203</v>
      </c>
      <c r="B106" s="22" t="s">
        <v>103</v>
      </c>
      <c r="C106">
        <v>2012</v>
      </c>
      <c r="D106" s="167">
        <v>1.4E-2</v>
      </c>
    </row>
    <row r="107" spans="1:6" x14ac:dyDescent="0.2">
      <c r="A107" t="s">
        <v>203</v>
      </c>
      <c r="B107" s="22" t="s">
        <v>103</v>
      </c>
      <c r="C107">
        <v>2013</v>
      </c>
      <c r="D107" s="243">
        <v>3.2899999999999999E-2</v>
      </c>
    </row>
    <row r="108" spans="1:6" x14ac:dyDescent="0.2">
      <c r="A108" t="s">
        <v>203</v>
      </c>
      <c r="B108" s="22" t="s">
        <v>103</v>
      </c>
      <c r="C108">
        <v>2014</v>
      </c>
      <c r="D108" s="256">
        <v>4.2911200122024352E-2</v>
      </c>
    </row>
    <row r="109" spans="1:6" x14ac:dyDescent="0.2">
      <c r="A109" t="s">
        <v>203</v>
      </c>
      <c r="B109" s="22" t="s">
        <v>103</v>
      </c>
      <c r="C109">
        <v>2015</v>
      </c>
      <c r="D109" s="256">
        <v>4.8000000000000001E-2</v>
      </c>
    </row>
    <row r="110" spans="1:6" x14ac:dyDescent="0.2">
      <c r="A110" t="s">
        <v>17</v>
      </c>
      <c r="B110" s="22" t="s">
        <v>103</v>
      </c>
      <c r="C110">
        <v>2009</v>
      </c>
      <c r="D110" s="167">
        <v>7.0000000000000001E-3</v>
      </c>
    </row>
    <row r="111" spans="1:6" x14ac:dyDescent="0.2">
      <c r="A111" t="s">
        <v>17</v>
      </c>
      <c r="B111" s="22" t="s">
        <v>103</v>
      </c>
      <c r="C111">
        <v>2010</v>
      </c>
      <c r="D111" s="167">
        <v>5.0000000000000001E-3</v>
      </c>
    </row>
    <row r="112" spans="1:6" x14ac:dyDescent="0.2">
      <c r="A112" t="s">
        <v>17</v>
      </c>
      <c r="B112" s="22" t="s">
        <v>103</v>
      </c>
      <c r="C112">
        <v>2011</v>
      </c>
      <c r="D112" s="167">
        <v>2E-3</v>
      </c>
    </row>
    <row r="113" spans="1:4" x14ac:dyDescent="0.2">
      <c r="A113" t="s">
        <v>17</v>
      </c>
      <c r="B113" s="22" t="s">
        <v>103</v>
      </c>
      <c r="C113">
        <v>2012</v>
      </c>
      <c r="D113" s="167">
        <v>1.0999999999999999E-2</v>
      </c>
    </row>
    <row r="114" spans="1:4" x14ac:dyDescent="0.2">
      <c r="A114" t="s">
        <v>17</v>
      </c>
      <c r="B114" s="22" t="s">
        <v>103</v>
      </c>
      <c r="C114">
        <v>2013</v>
      </c>
      <c r="D114" s="243">
        <v>2.3900000000000001E-2</v>
      </c>
    </row>
    <row r="115" spans="1:4" x14ac:dyDescent="0.2">
      <c r="A115" t="s">
        <v>17</v>
      </c>
      <c r="B115" s="22" t="s">
        <v>103</v>
      </c>
      <c r="C115">
        <v>2014</v>
      </c>
      <c r="D115" s="256">
        <v>3.4281901927073977E-2</v>
      </c>
    </row>
    <row r="116" spans="1:4" x14ac:dyDescent="0.2">
      <c r="A116" t="s">
        <v>17</v>
      </c>
      <c r="B116" s="22" t="s">
        <v>103</v>
      </c>
      <c r="C116">
        <v>2015</v>
      </c>
      <c r="D116" s="256">
        <v>4.2999999999999997E-2</v>
      </c>
    </row>
    <row r="117" spans="1:4" x14ac:dyDescent="0.2">
      <c r="A117" t="s">
        <v>18</v>
      </c>
      <c r="B117" s="22" t="s">
        <v>103</v>
      </c>
      <c r="C117">
        <v>2009</v>
      </c>
      <c r="D117" s="167">
        <v>0</v>
      </c>
    </row>
    <row r="118" spans="1:4" x14ac:dyDescent="0.2">
      <c r="A118" t="s">
        <v>18</v>
      </c>
      <c r="B118" s="22" t="s">
        <v>103</v>
      </c>
      <c r="C118">
        <v>2010</v>
      </c>
      <c r="D118" s="167">
        <v>-1E-3</v>
      </c>
    </row>
    <row r="119" spans="1:4" x14ac:dyDescent="0.2">
      <c r="A119" t="s">
        <v>18</v>
      </c>
      <c r="B119" s="22" t="s">
        <v>103</v>
      </c>
      <c r="C119">
        <v>2011</v>
      </c>
      <c r="D119" s="167">
        <v>-7.0000000000000001E-3</v>
      </c>
    </row>
    <row r="120" spans="1:4" x14ac:dyDescent="0.2">
      <c r="A120" t="s">
        <v>18</v>
      </c>
      <c r="B120" s="22" t="s">
        <v>103</v>
      </c>
      <c r="C120">
        <v>2012</v>
      </c>
      <c r="D120" s="167">
        <v>4.0000000000000001E-3</v>
      </c>
    </row>
    <row r="121" spans="1:4" x14ac:dyDescent="0.2">
      <c r="A121" t="s">
        <v>18</v>
      </c>
      <c r="B121" s="22" t="s">
        <v>103</v>
      </c>
      <c r="C121">
        <v>2013</v>
      </c>
      <c r="D121" s="243">
        <v>1.9699999999999999E-2</v>
      </c>
    </row>
    <row r="122" spans="1:4" x14ac:dyDescent="0.2">
      <c r="A122" t="s">
        <v>18</v>
      </c>
      <c r="B122" s="22" t="s">
        <v>103</v>
      </c>
      <c r="C122">
        <v>2014</v>
      </c>
      <c r="D122" s="256">
        <v>2.6554773678204642E-2</v>
      </c>
    </row>
    <row r="123" spans="1:4" x14ac:dyDescent="0.2">
      <c r="A123" t="s">
        <v>18</v>
      </c>
      <c r="B123" s="22" t="s">
        <v>103</v>
      </c>
      <c r="C123">
        <v>2015</v>
      </c>
      <c r="D123" s="256">
        <v>2.8000000000000001E-2</v>
      </c>
    </row>
    <row r="124" spans="1:4" x14ac:dyDescent="0.2">
      <c r="A124" t="s">
        <v>3</v>
      </c>
      <c r="B124" s="22" t="s">
        <v>103</v>
      </c>
      <c r="C124">
        <v>2009</v>
      </c>
      <c r="D124" s="167">
        <v>-2.1999999999999999E-2</v>
      </c>
    </row>
    <row r="125" spans="1:4" x14ac:dyDescent="0.2">
      <c r="A125" t="s">
        <v>3</v>
      </c>
      <c r="B125" s="22" t="s">
        <v>103</v>
      </c>
      <c r="C125">
        <v>2010</v>
      </c>
      <c r="D125" s="167">
        <v>1E-3</v>
      </c>
    </row>
    <row r="126" spans="1:4" x14ac:dyDescent="0.2">
      <c r="A126" t="s">
        <v>3</v>
      </c>
      <c r="B126" s="22" t="s">
        <v>103</v>
      </c>
      <c r="C126">
        <v>2011</v>
      </c>
      <c r="D126" s="167">
        <v>-1.7999999999999999E-2</v>
      </c>
    </row>
    <row r="127" spans="1:4" x14ac:dyDescent="0.2">
      <c r="A127" t="s">
        <v>3</v>
      </c>
      <c r="B127" s="22" t="s">
        <v>103</v>
      </c>
      <c r="C127">
        <v>2012</v>
      </c>
      <c r="D127" s="167">
        <v>1.2E-2</v>
      </c>
    </row>
    <row r="128" spans="1:4" x14ac:dyDescent="0.2">
      <c r="A128" t="s">
        <v>3</v>
      </c>
      <c r="B128" s="22" t="s">
        <v>103</v>
      </c>
      <c r="C128">
        <v>2013</v>
      </c>
      <c r="D128" s="243">
        <v>1.9199999999999998E-2</v>
      </c>
    </row>
    <row r="129" spans="1:4" x14ac:dyDescent="0.2">
      <c r="A129" t="s">
        <v>3</v>
      </c>
      <c r="B129" s="22" t="s">
        <v>103</v>
      </c>
      <c r="C129">
        <v>2014</v>
      </c>
      <c r="D129" s="256">
        <v>1.812688821752266E-2</v>
      </c>
    </row>
    <row r="130" spans="1:4" x14ac:dyDescent="0.2">
      <c r="A130" t="s">
        <v>3</v>
      </c>
      <c r="B130" s="22" t="s">
        <v>103</v>
      </c>
      <c r="C130">
        <v>2015</v>
      </c>
      <c r="D130" s="256">
        <v>3.3000000000000002E-2</v>
      </c>
    </row>
    <row r="131" spans="1:4" x14ac:dyDescent="0.2">
      <c r="A131" t="s">
        <v>4</v>
      </c>
      <c r="B131" s="22" t="s">
        <v>103</v>
      </c>
      <c r="C131">
        <v>2009</v>
      </c>
      <c r="D131" s="167">
        <v>-1E-3</v>
      </c>
    </row>
    <row r="132" spans="1:4" x14ac:dyDescent="0.2">
      <c r="A132" t="s">
        <v>4</v>
      </c>
      <c r="B132" s="22" t="s">
        <v>103</v>
      </c>
      <c r="C132">
        <v>2010</v>
      </c>
      <c r="D132" s="167">
        <v>4.0000000000000001E-3</v>
      </c>
    </row>
    <row r="133" spans="1:4" x14ac:dyDescent="0.2">
      <c r="A133" t="s">
        <v>4</v>
      </c>
      <c r="B133" s="22" t="s">
        <v>103</v>
      </c>
      <c r="C133">
        <v>2011</v>
      </c>
      <c r="D133" s="167">
        <v>-1.4E-2</v>
      </c>
    </row>
    <row r="134" spans="1:4" x14ac:dyDescent="0.2">
      <c r="A134" t="s">
        <v>4</v>
      </c>
      <c r="B134" s="22" t="s">
        <v>103</v>
      </c>
      <c r="C134">
        <v>2012</v>
      </c>
      <c r="D134" s="167">
        <v>-8.9999999999999993E-3</v>
      </c>
    </row>
    <row r="135" spans="1:4" x14ac:dyDescent="0.2">
      <c r="A135" t="s">
        <v>4</v>
      </c>
      <c r="B135" s="22" t="s">
        <v>103</v>
      </c>
      <c r="C135">
        <v>2013</v>
      </c>
      <c r="D135" s="243">
        <v>6.0000000000000001E-3</v>
      </c>
    </row>
    <row r="136" spans="1:4" x14ac:dyDescent="0.2">
      <c r="A136" t="s">
        <v>4</v>
      </c>
      <c r="B136" s="22" t="s">
        <v>103</v>
      </c>
      <c r="C136">
        <v>2014</v>
      </c>
      <c r="D136" s="256">
        <v>1.5948517067711249E-2</v>
      </c>
    </row>
    <row r="137" spans="1:4" x14ac:dyDescent="0.2">
      <c r="A137" t="s">
        <v>4</v>
      </c>
      <c r="B137" s="22" t="s">
        <v>103</v>
      </c>
      <c r="C137">
        <v>2015</v>
      </c>
      <c r="D137" s="256">
        <v>1.0999999999999999E-2</v>
      </c>
    </row>
    <row r="138" spans="1:4" x14ac:dyDescent="0.2">
      <c r="A138" t="s">
        <v>5</v>
      </c>
      <c r="B138" s="22" t="s">
        <v>103</v>
      </c>
      <c r="C138">
        <v>2009</v>
      </c>
      <c r="D138" s="167">
        <v>1E-3</v>
      </c>
    </row>
    <row r="139" spans="1:4" x14ac:dyDescent="0.2">
      <c r="A139" t="s">
        <v>5</v>
      </c>
      <c r="B139" s="22" t="s">
        <v>103</v>
      </c>
      <c r="C139">
        <v>2010</v>
      </c>
      <c r="D139" s="167">
        <v>-1.0999999999999999E-2</v>
      </c>
    </row>
    <row r="140" spans="1:4" x14ac:dyDescent="0.2">
      <c r="A140" t="s">
        <v>5</v>
      </c>
      <c r="B140" s="22" t="s">
        <v>103</v>
      </c>
      <c r="C140">
        <v>2011</v>
      </c>
      <c r="D140" s="167">
        <v>-4.0000000000000001E-3</v>
      </c>
    </row>
    <row r="141" spans="1:4" x14ac:dyDescent="0.2">
      <c r="A141" t="s">
        <v>5</v>
      </c>
      <c r="B141" s="22" t="s">
        <v>103</v>
      </c>
      <c r="C141">
        <v>2012</v>
      </c>
      <c r="D141" s="167">
        <v>4.0000000000000001E-3</v>
      </c>
    </row>
    <row r="142" spans="1:4" x14ac:dyDescent="0.2">
      <c r="A142" t="s">
        <v>5</v>
      </c>
      <c r="B142" s="22" t="s">
        <v>103</v>
      </c>
      <c r="C142">
        <v>2013</v>
      </c>
      <c r="D142" s="167">
        <v>8.8999999999999999E-3</v>
      </c>
    </row>
    <row r="143" spans="1:4" x14ac:dyDescent="0.2">
      <c r="A143" t="s">
        <v>5</v>
      </c>
      <c r="B143" s="22" t="s">
        <v>103</v>
      </c>
      <c r="C143">
        <v>2014</v>
      </c>
      <c r="D143" s="256">
        <v>3.4482758620689655E-2</v>
      </c>
    </row>
    <row r="144" spans="1:4" x14ac:dyDescent="0.2">
      <c r="A144" t="s">
        <v>5</v>
      </c>
      <c r="B144" s="22" t="s">
        <v>103</v>
      </c>
      <c r="C144">
        <v>2015</v>
      </c>
      <c r="D144" s="256">
        <v>3.7999999999999999E-2</v>
      </c>
    </row>
    <row r="145" spans="1:4" x14ac:dyDescent="0.2">
      <c r="A145" t="s">
        <v>6</v>
      </c>
      <c r="B145" s="22" t="s">
        <v>103</v>
      </c>
      <c r="C145">
        <v>2009</v>
      </c>
      <c r="D145" s="167">
        <v>-5.0000000000000001E-3</v>
      </c>
    </row>
    <row r="146" spans="1:4" x14ac:dyDescent="0.2">
      <c r="A146" t="s">
        <v>6</v>
      </c>
      <c r="B146" s="22" t="s">
        <v>103</v>
      </c>
      <c r="C146">
        <v>2010</v>
      </c>
      <c r="D146" s="167">
        <v>0</v>
      </c>
    </row>
    <row r="147" spans="1:4" x14ac:dyDescent="0.2">
      <c r="A147" t="s">
        <v>6</v>
      </c>
      <c r="B147" s="22" t="s">
        <v>103</v>
      </c>
      <c r="C147">
        <v>2011</v>
      </c>
      <c r="D147" s="167">
        <v>-1.2999999999999999E-2</v>
      </c>
    </row>
    <row r="148" spans="1:4" x14ac:dyDescent="0.2">
      <c r="A148" t="s">
        <v>6</v>
      </c>
      <c r="B148" s="22" t="s">
        <v>103</v>
      </c>
      <c r="C148">
        <v>2012</v>
      </c>
      <c r="D148" s="167">
        <v>-2E-3</v>
      </c>
    </row>
    <row r="149" spans="1:4" x14ac:dyDescent="0.2">
      <c r="A149" t="s">
        <v>6</v>
      </c>
      <c r="B149" s="22" t="s">
        <v>103</v>
      </c>
      <c r="C149">
        <v>2013</v>
      </c>
      <c r="D149" s="243">
        <v>9.7000000000000003E-3</v>
      </c>
    </row>
    <row r="150" spans="1:4" x14ac:dyDescent="0.2">
      <c r="A150" t="s">
        <v>6</v>
      </c>
      <c r="B150" s="22" t="s">
        <v>103</v>
      </c>
      <c r="C150">
        <v>2014</v>
      </c>
      <c r="D150" s="256">
        <v>2.0179007323026851E-2</v>
      </c>
    </row>
    <row r="151" spans="1:4" x14ac:dyDescent="0.2">
      <c r="A151" t="s">
        <v>6</v>
      </c>
      <c r="B151" s="22" t="s">
        <v>103</v>
      </c>
      <c r="C151">
        <v>2015</v>
      </c>
      <c r="D151" s="256">
        <v>2.1000000000000001E-2</v>
      </c>
    </row>
  </sheetData>
  <phoneticPr fontId="5" type="noConversion"/>
  <hyperlinks>
    <hyperlink ref="H1" location="'8'!A1" display="&lt;&lt; Chart"/>
    <hyperlink ref="G1" location="Contents!A1" display="&lt;&lt; Contents"/>
    <hyperlink ref="A2" r:id="rId1"/>
  </hyperlinks>
  <pageMargins left="0.75" right="0.75" top="1" bottom="1" header="0.5" footer="0.5"/>
  <pageSetup paperSize="9" orientation="portrait" verticalDpi="0" r:id="rId2"/>
  <headerFooter alignWithMargins="0"/>
  <tableParts count="1">
    <tablePart r:id="rId3"/>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P105"/>
  <sheetViews>
    <sheetView showGridLines="0" workbookViewId="0">
      <selection activeCell="I7" sqref="I7"/>
    </sheetView>
  </sheetViews>
  <sheetFormatPr defaultRowHeight="12.75" x14ac:dyDescent="0.2"/>
  <cols>
    <col min="1" max="1" width="12.5703125" customWidth="1"/>
    <col min="2" max="2" width="10.85546875" customWidth="1"/>
    <col min="7" max="7" width="11.140625" customWidth="1"/>
    <col min="9" max="9" width="18.42578125" bestFit="1" customWidth="1"/>
  </cols>
  <sheetData>
    <row r="1" spans="1:16" ht="15.75" x14ac:dyDescent="0.25">
      <c r="A1" s="14" t="s">
        <v>43</v>
      </c>
      <c r="B1" s="1"/>
      <c r="C1" s="1"/>
      <c r="D1" s="1"/>
      <c r="E1" s="1"/>
      <c r="F1" s="1"/>
      <c r="G1" s="69" t="s">
        <v>152</v>
      </c>
      <c r="H1" s="69" t="s">
        <v>99</v>
      </c>
      <c r="I1" s="9" t="s">
        <v>10</v>
      </c>
      <c r="J1" s="1"/>
      <c r="K1" s="10">
        <v>2015</v>
      </c>
      <c r="L1" s="1"/>
      <c r="M1" s="1"/>
      <c r="N1" s="1"/>
      <c r="O1" s="1"/>
      <c r="P1" s="1"/>
    </row>
    <row r="2" spans="1:16" ht="14.25" x14ac:dyDescent="0.2">
      <c r="A2" s="109" t="s">
        <v>41</v>
      </c>
      <c r="I2" s="9" t="s">
        <v>11</v>
      </c>
      <c r="J2" s="1"/>
      <c r="K2" s="10">
        <v>2016</v>
      </c>
      <c r="L2" s="1"/>
      <c r="M2" s="1"/>
      <c r="N2" s="1"/>
      <c r="O2" s="1"/>
      <c r="P2" s="1"/>
    </row>
    <row r="3" spans="1:16" ht="14.25" x14ac:dyDescent="0.2">
      <c r="I3" s="9" t="s">
        <v>12</v>
      </c>
      <c r="J3" s="9"/>
      <c r="K3" s="9" t="s">
        <v>13</v>
      </c>
      <c r="L3" s="1"/>
      <c r="M3" s="1"/>
      <c r="N3" s="1"/>
      <c r="O3" s="1"/>
      <c r="P3" s="1"/>
    </row>
    <row r="4" spans="1:16" x14ac:dyDescent="0.2">
      <c r="A4" s="15" t="s">
        <v>0</v>
      </c>
      <c r="B4" s="15" t="s">
        <v>2</v>
      </c>
      <c r="C4" s="15" t="s">
        <v>42</v>
      </c>
    </row>
    <row r="5" spans="1:16" ht="14.25" x14ac:dyDescent="0.2">
      <c r="A5" t="s">
        <v>203</v>
      </c>
      <c r="B5">
        <v>2009</v>
      </c>
      <c r="C5" s="168">
        <v>0.22162387170274295</v>
      </c>
      <c r="I5" s="9" t="s">
        <v>14</v>
      </c>
      <c r="J5" s="1"/>
      <c r="K5" s="1"/>
      <c r="L5" s="1"/>
      <c r="M5" s="1"/>
      <c r="N5" s="1"/>
      <c r="O5" s="1"/>
      <c r="P5" s="1"/>
    </row>
    <row r="6" spans="1:16" ht="14.25" x14ac:dyDescent="0.2">
      <c r="A6" t="s">
        <v>203</v>
      </c>
      <c r="B6">
        <v>2010</v>
      </c>
      <c r="C6" s="168">
        <v>0.23314260219731192</v>
      </c>
      <c r="E6" s="123"/>
      <c r="I6" s="11">
        <v>42909</v>
      </c>
      <c r="J6" s="1"/>
      <c r="K6" s="1"/>
      <c r="L6" s="1"/>
      <c r="M6" s="1"/>
      <c r="N6" s="1"/>
      <c r="O6" s="1"/>
      <c r="P6" s="1"/>
    </row>
    <row r="7" spans="1:16" x14ac:dyDescent="0.2">
      <c r="A7" t="s">
        <v>203</v>
      </c>
      <c r="B7">
        <v>2011</v>
      </c>
      <c r="C7" s="168">
        <v>0.21114769880427531</v>
      </c>
      <c r="E7" s="123"/>
    </row>
    <row r="8" spans="1:16" x14ac:dyDescent="0.2">
      <c r="A8" t="s">
        <v>203</v>
      </c>
      <c r="B8">
        <v>2012</v>
      </c>
      <c r="C8" s="168">
        <v>0.22238480945998734</v>
      </c>
      <c r="E8" s="123"/>
    </row>
    <row r="9" spans="1:16" x14ac:dyDescent="0.2">
      <c r="A9" s="30" t="s">
        <v>203</v>
      </c>
      <c r="B9">
        <v>2013</v>
      </c>
      <c r="C9" s="245">
        <v>0.2399</v>
      </c>
      <c r="E9" s="123"/>
    </row>
    <row r="10" spans="1:16" x14ac:dyDescent="0.2">
      <c r="A10" s="30" t="s">
        <v>203</v>
      </c>
      <c r="B10">
        <v>2014</v>
      </c>
      <c r="C10" s="169">
        <v>0.23521327109169954</v>
      </c>
      <c r="E10" s="123"/>
    </row>
    <row r="11" spans="1:16" x14ac:dyDescent="0.2">
      <c r="A11" s="30" t="s">
        <v>203</v>
      </c>
      <c r="B11">
        <v>2015</v>
      </c>
      <c r="C11" s="169">
        <v>0.23899999999999999</v>
      </c>
      <c r="E11" s="123"/>
    </row>
    <row r="12" spans="1:16" x14ac:dyDescent="0.2">
      <c r="A12" t="s">
        <v>17</v>
      </c>
      <c r="B12">
        <v>2009</v>
      </c>
      <c r="C12" s="168">
        <v>0.20998682091082149</v>
      </c>
      <c r="E12" s="123"/>
    </row>
    <row r="13" spans="1:16" x14ac:dyDescent="0.2">
      <c r="A13" t="s">
        <v>17</v>
      </c>
      <c r="B13">
        <v>2010</v>
      </c>
      <c r="C13" s="168">
        <v>0.2220344939446367</v>
      </c>
      <c r="E13" s="123"/>
      <c r="J13" s="18"/>
      <c r="K13" s="18"/>
      <c r="L13" s="18"/>
    </row>
    <row r="14" spans="1:16" x14ac:dyDescent="0.2">
      <c r="A14" t="s">
        <v>17</v>
      </c>
      <c r="B14">
        <v>2011</v>
      </c>
      <c r="C14" s="168">
        <v>0.20375684148998352</v>
      </c>
      <c r="E14" s="123"/>
      <c r="J14" s="18"/>
      <c r="K14" s="18"/>
      <c r="L14" s="18"/>
    </row>
    <row r="15" spans="1:16" x14ac:dyDescent="0.2">
      <c r="A15" t="s">
        <v>17</v>
      </c>
      <c r="B15">
        <v>2012</v>
      </c>
      <c r="C15" s="169">
        <v>0.21156271346750039</v>
      </c>
      <c r="E15" s="123"/>
      <c r="J15" s="18"/>
      <c r="K15" s="18"/>
      <c r="L15" s="18"/>
    </row>
    <row r="16" spans="1:16" x14ac:dyDescent="0.2">
      <c r="A16" t="s">
        <v>17</v>
      </c>
      <c r="B16">
        <v>2013</v>
      </c>
      <c r="C16" s="245">
        <v>0.22470000000000001</v>
      </c>
      <c r="E16" s="123"/>
      <c r="J16" s="18"/>
      <c r="K16" s="18"/>
      <c r="L16" s="18"/>
    </row>
    <row r="17" spans="1:12" x14ac:dyDescent="0.2">
      <c r="A17" t="s">
        <v>17</v>
      </c>
      <c r="B17">
        <v>2014</v>
      </c>
      <c r="C17" s="169">
        <v>0.21843600367181878</v>
      </c>
      <c r="E17" s="123"/>
      <c r="J17" s="18"/>
      <c r="K17" s="18"/>
      <c r="L17" s="18"/>
    </row>
    <row r="18" spans="1:12" x14ac:dyDescent="0.2">
      <c r="A18" t="s">
        <v>17</v>
      </c>
      <c r="B18">
        <v>2015</v>
      </c>
      <c r="C18" s="169">
        <v>0.22900000000000001</v>
      </c>
      <c r="E18" s="123"/>
      <c r="J18" s="18"/>
      <c r="K18" s="18"/>
      <c r="L18" s="18"/>
    </row>
    <row r="19" spans="1:12" x14ac:dyDescent="0.2">
      <c r="A19" t="s">
        <v>18</v>
      </c>
      <c r="B19">
        <v>2009</v>
      </c>
      <c r="C19" s="168">
        <v>0.19547474162078626</v>
      </c>
      <c r="E19" s="123"/>
      <c r="J19" s="18"/>
      <c r="K19" s="18"/>
      <c r="L19" s="18"/>
    </row>
    <row r="20" spans="1:12" x14ac:dyDescent="0.2">
      <c r="A20" t="s">
        <v>18</v>
      </c>
      <c r="B20">
        <v>2010</v>
      </c>
      <c r="C20" s="168">
        <v>0.20400256638041653</v>
      </c>
      <c r="E20" s="123"/>
      <c r="J20" s="18"/>
      <c r="K20" s="18"/>
      <c r="L20" s="18"/>
    </row>
    <row r="21" spans="1:12" x14ac:dyDescent="0.2">
      <c r="A21" t="s">
        <v>18</v>
      </c>
      <c r="B21">
        <v>2011</v>
      </c>
      <c r="C21" s="168">
        <v>0.18774030272059181</v>
      </c>
      <c r="E21" s="123"/>
      <c r="J21" s="18"/>
      <c r="K21" s="18"/>
      <c r="L21" s="18"/>
    </row>
    <row r="22" spans="1:12" x14ac:dyDescent="0.2">
      <c r="A22" t="s">
        <v>18</v>
      </c>
      <c r="B22">
        <v>2012</v>
      </c>
      <c r="C22" s="169">
        <v>0.19807524483661398</v>
      </c>
      <c r="E22" s="123"/>
      <c r="J22" s="18"/>
      <c r="K22" s="18"/>
      <c r="L22" s="18"/>
    </row>
    <row r="23" spans="1:12" x14ac:dyDescent="0.2">
      <c r="A23" t="s">
        <v>18</v>
      </c>
      <c r="B23">
        <v>2013</v>
      </c>
      <c r="C23" s="245">
        <v>0.21299999999999999</v>
      </c>
      <c r="E23" s="123"/>
      <c r="J23" s="18"/>
      <c r="K23" s="18"/>
      <c r="L23" s="18"/>
    </row>
    <row r="24" spans="1:12" x14ac:dyDescent="0.2">
      <c r="A24" t="s">
        <v>18</v>
      </c>
      <c r="B24">
        <v>2014</v>
      </c>
      <c r="C24" s="169">
        <v>0.20645654338713787</v>
      </c>
      <c r="E24" s="123"/>
      <c r="J24" s="18"/>
      <c r="K24" s="18"/>
      <c r="L24" s="18"/>
    </row>
    <row r="25" spans="1:12" x14ac:dyDescent="0.2">
      <c r="A25" t="s">
        <v>18</v>
      </c>
      <c r="B25">
        <v>2015</v>
      </c>
      <c r="C25" s="169">
        <v>0.20499999999999999</v>
      </c>
      <c r="E25" s="123"/>
      <c r="J25" s="18"/>
      <c r="K25" s="18"/>
      <c r="L25" s="18"/>
    </row>
    <row r="26" spans="1:12" x14ac:dyDescent="0.2">
      <c r="A26" t="s">
        <v>3</v>
      </c>
      <c r="B26">
        <v>2009</v>
      </c>
      <c r="C26" s="168">
        <v>0.23430321592649311</v>
      </c>
      <c r="E26" s="123"/>
      <c r="J26" s="18"/>
      <c r="K26" s="18"/>
      <c r="L26" s="18"/>
    </row>
    <row r="27" spans="1:12" x14ac:dyDescent="0.2">
      <c r="A27" t="s">
        <v>3</v>
      </c>
      <c r="B27">
        <v>2010</v>
      </c>
      <c r="C27" s="168">
        <v>0.25594294770206022</v>
      </c>
      <c r="E27" s="123"/>
      <c r="G27" s="30"/>
      <c r="H27" s="37"/>
      <c r="J27" s="18"/>
      <c r="K27" s="18"/>
      <c r="L27" s="18"/>
    </row>
    <row r="28" spans="1:12" x14ac:dyDescent="0.2">
      <c r="A28" t="s">
        <v>3</v>
      </c>
      <c r="B28">
        <v>2011</v>
      </c>
      <c r="C28" s="168">
        <v>0.22681215900233825</v>
      </c>
      <c r="E28" s="123"/>
      <c r="G28" s="30"/>
      <c r="H28" s="37"/>
      <c r="I28" s="37"/>
    </row>
    <row r="29" spans="1:12" x14ac:dyDescent="0.2">
      <c r="A29" t="s">
        <v>3</v>
      </c>
      <c r="B29">
        <v>2012</v>
      </c>
      <c r="C29" s="169">
        <v>0.23479599692070824</v>
      </c>
      <c r="E29" s="123"/>
      <c r="G29" s="30"/>
      <c r="H29" s="37"/>
      <c r="I29" s="37"/>
    </row>
    <row r="30" spans="1:12" x14ac:dyDescent="0.2">
      <c r="A30" t="s">
        <v>3</v>
      </c>
      <c r="B30">
        <v>2013</v>
      </c>
      <c r="C30" s="245">
        <v>0.2447</v>
      </c>
      <c r="E30" s="123"/>
      <c r="G30" s="30"/>
      <c r="H30" s="37"/>
      <c r="I30" s="37"/>
    </row>
    <row r="31" spans="1:12" x14ac:dyDescent="0.2">
      <c r="A31" t="s">
        <v>3</v>
      </c>
      <c r="B31">
        <v>2014</v>
      </c>
      <c r="C31" s="169">
        <v>0.23442136498516319</v>
      </c>
      <c r="E31" s="123"/>
      <c r="G31" s="30"/>
      <c r="H31" s="37"/>
      <c r="I31" s="37"/>
    </row>
    <row r="32" spans="1:12" x14ac:dyDescent="0.2">
      <c r="A32" t="s">
        <v>3</v>
      </c>
      <c r="B32">
        <v>2015</v>
      </c>
      <c r="C32" s="169">
        <v>0.24399999999999999</v>
      </c>
      <c r="E32" s="123"/>
      <c r="G32" s="30"/>
      <c r="H32" s="37"/>
      <c r="I32" s="37"/>
    </row>
    <row r="33" spans="1:9" x14ac:dyDescent="0.2">
      <c r="A33" t="s">
        <v>5</v>
      </c>
      <c r="B33">
        <v>2009</v>
      </c>
      <c r="C33" s="168">
        <v>0.22800000000000001</v>
      </c>
      <c r="E33" s="123"/>
      <c r="G33" s="30"/>
      <c r="H33" s="37"/>
      <c r="I33" s="37"/>
    </row>
    <row r="34" spans="1:9" x14ac:dyDescent="0.2">
      <c r="A34" t="s">
        <v>5</v>
      </c>
      <c r="B34">
        <v>2010</v>
      </c>
      <c r="C34" s="168">
        <v>0.23631840796019898</v>
      </c>
      <c r="E34" s="123"/>
      <c r="G34" s="30"/>
      <c r="H34" s="37"/>
      <c r="I34" s="37"/>
    </row>
    <row r="35" spans="1:9" x14ac:dyDescent="0.2">
      <c r="A35" t="s">
        <v>5</v>
      </c>
      <c r="B35">
        <v>2011</v>
      </c>
      <c r="C35" s="168">
        <v>0.20227457351746547</v>
      </c>
      <c r="E35" s="123"/>
      <c r="G35" s="30"/>
      <c r="H35" s="37"/>
      <c r="I35" s="37"/>
    </row>
    <row r="36" spans="1:9" x14ac:dyDescent="0.2">
      <c r="A36" t="s">
        <v>5</v>
      </c>
      <c r="B36">
        <v>2012</v>
      </c>
      <c r="C36" s="169">
        <v>0.2127831715210356</v>
      </c>
      <c r="E36" s="123"/>
      <c r="G36" s="30"/>
      <c r="H36" s="37"/>
      <c r="I36" s="37"/>
    </row>
    <row r="37" spans="1:9" x14ac:dyDescent="0.2">
      <c r="A37" t="s">
        <v>5</v>
      </c>
      <c r="B37">
        <v>2013</v>
      </c>
      <c r="C37" s="245">
        <v>0.2253</v>
      </c>
      <c r="E37" s="123"/>
      <c r="G37" s="30"/>
      <c r="H37" s="37"/>
      <c r="I37" s="37"/>
    </row>
    <row r="38" spans="1:9" x14ac:dyDescent="0.2">
      <c r="A38" t="s">
        <v>5</v>
      </c>
      <c r="B38">
        <v>2014</v>
      </c>
      <c r="C38" s="169">
        <v>0.22248062015503875</v>
      </c>
      <c r="E38" s="123"/>
      <c r="G38" s="30"/>
      <c r="H38" s="37"/>
      <c r="I38" s="37"/>
    </row>
    <row r="39" spans="1:9" x14ac:dyDescent="0.2">
      <c r="A39" t="s">
        <v>5</v>
      </c>
      <c r="B39">
        <v>2015</v>
      </c>
      <c r="C39" s="169">
        <v>0.22900000000000001</v>
      </c>
      <c r="E39" s="123"/>
      <c r="G39" s="30"/>
      <c r="H39" s="37"/>
      <c r="I39" s="37"/>
    </row>
    <row r="40" spans="1:9" x14ac:dyDescent="0.2">
      <c r="A40" t="s">
        <v>4</v>
      </c>
      <c r="B40">
        <v>2009</v>
      </c>
      <c r="C40" s="168">
        <v>0.18221976808393153</v>
      </c>
      <c r="E40" s="123"/>
      <c r="G40" s="30"/>
      <c r="H40" s="37"/>
      <c r="I40" s="37"/>
    </row>
    <row r="41" spans="1:9" x14ac:dyDescent="0.2">
      <c r="A41" t="s">
        <v>4</v>
      </c>
      <c r="B41">
        <v>2010</v>
      </c>
      <c r="C41" s="168">
        <v>0.19347581552305962</v>
      </c>
      <c r="E41" s="123"/>
      <c r="G41" s="30"/>
      <c r="H41" s="37"/>
      <c r="I41" s="37"/>
    </row>
    <row r="42" spans="1:9" x14ac:dyDescent="0.2">
      <c r="A42" t="s">
        <v>4</v>
      </c>
      <c r="B42">
        <v>2011</v>
      </c>
      <c r="C42" s="168">
        <v>0.17862126709461346</v>
      </c>
      <c r="E42" s="123"/>
    </row>
    <row r="43" spans="1:9" x14ac:dyDescent="0.2">
      <c r="A43" t="s">
        <v>4</v>
      </c>
      <c r="B43">
        <v>2012</v>
      </c>
      <c r="C43" s="169">
        <v>0.18867924528301888</v>
      </c>
      <c r="E43" s="123"/>
    </row>
    <row r="44" spans="1:9" x14ac:dyDescent="0.2">
      <c r="A44" t="s">
        <v>4</v>
      </c>
      <c r="B44">
        <v>2013</v>
      </c>
      <c r="C44" s="169">
        <v>0.19450000000000001</v>
      </c>
      <c r="E44" s="123"/>
    </row>
    <row r="45" spans="1:9" x14ac:dyDescent="0.2">
      <c r="A45" t="s">
        <v>4</v>
      </c>
      <c r="B45">
        <v>2014</v>
      </c>
      <c r="C45" s="169">
        <v>0.1963646378408152</v>
      </c>
      <c r="E45" s="123"/>
    </row>
    <row r="46" spans="1:9" x14ac:dyDescent="0.2">
      <c r="A46" t="s">
        <v>4</v>
      </c>
      <c r="B46">
        <v>2015</v>
      </c>
      <c r="C46" s="169">
        <v>0.184</v>
      </c>
      <c r="E46" s="123"/>
    </row>
    <row r="47" spans="1:9" x14ac:dyDescent="0.2">
      <c r="A47" t="s">
        <v>6</v>
      </c>
      <c r="B47">
        <v>2009</v>
      </c>
      <c r="C47" s="168">
        <v>0.2024927160893493</v>
      </c>
      <c r="E47" s="123"/>
    </row>
    <row r="48" spans="1:9" x14ac:dyDescent="0.2">
      <c r="A48" t="s">
        <v>6</v>
      </c>
      <c r="B48">
        <v>2010</v>
      </c>
      <c r="C48" s="168">
        <v>0.2151394422310757</v>
      </c>
      <c r="E48" s="123"/>
    </row>
    <row r="49" spans="1:5" x14ac:dyDescent="0.2">
      <c r="A49" t="s">
        <v>6</v>
      </c>
      <c r="B49">
        <v>2011</v>
      </c>
      <c r="C49" s="168">
        <v>0.19353780547810401</v>
      </c>
      <c r="E49" s="123"/>
    </row>
    <row r="50" spans="1:5" x14ac:dyDescent="0.2">
      <c r="A50" t="s">
        <v>6</v>
      </c>
      <c r="B50">
        <v>2012</v>
      </c>
      <c r="C50" s="169">
        <v>0.20341767992113047</v>
      </c>
      <c r="E50" s="123"/>
    </row>
    <row r="51" spans="1:5" x14ac:dyDescent="0.2">
      <c r="A51" t="s">
        <v>6</v>
      </c>
      <c r="B51">
        <v>2013</v>
      </c>
      <c r="C51" s="245">
        <v>0.21160000000000001</v>
      </c>
    </row>
    <row r="52" spans="1:5" x14ac:dyDescent="0.2">
      <c r="A52" t="s">
        <v>6</v>
      </c>
      <c r="B52">
        <v>2014</v>
      </c>
      <c r="C52" s="169">
        <v>0.20992183761365449</v>
      </c>
    </row>
    <row r="53" spans="1:5" x14ac:dyDescent="0.2">
      <c r="A53" t="s">
        <v>6</v>
      </c>
      <c r="B53">
        <v>2015</v>
      </c>
      <c r="C53" s="169">
        <v>0.20599999999999999</v>
      </c>
    </row>
    <row r="72" spans="4:13" x14ac:dyDescent="0.2">
      <c r="D72" s="29"/>
    </row>
    <row r="73" spans="4:13" x14ac:dyDescent="0.2">
      <c r="D73" s="29"/>
    </row>
    <row r="74" spans="4:13" x14ac:dyDescent="0.2">
      <c r="D74" s="29"/>
    </row>
    <row r="75" spans="4:13" x14ac:dyDescent="0.2">
      <c r="D75" s="29"/>
    </row>
    <row r="76" spans="4:13" x14ac:dyDescent="0.2">
      <c r="D76" s="29"/>
    </row>
    <row r="77" spans="4:13" x14ac:dyDescent="0.2">
      <c r="D77" s="29"/>
      <c r="H77" s="28"/>
      <c r="I77" s="28"/>
      <c r="J77" s="18"/>
      <c r="K77" s="28"/>
      <c r="L77" s="18"/>
      <c r="M77" s="18"/>
    </row>
    <row r="78" spans="4:13" x14ac:dyDescent="0.2">
      <c r="H78" s="28"/>
      <c r="I78" s="28"/>
      <c r="J78" s="18"/>
      <c r="K78" s="28"/>
      <c r="L78" s="18"/>
      <c r="M78" s="18"/>
    </row>
    <row r="79" spans="4:13" x14ac:dyDescent="0.2">
      <c r="H79" s="28"/>
      <c r="I79" s="28"/>
      <c r="J79" s="18"/>
      <c r="K79" s="28"/>
      <c r="L79" s="18"/>
      <c r="M79" s="18"/>
    </row>
    <row r="80" spans="4:13" x14ac:dyDescent="0.2">
      <c r="H80" s="29"/>
      <c r="I80" s="29"/>
      <c r="J80" s="18"/>
      <c r="K80" s="29"/>
      <c r="L80" s="18"/>
      <c r="M80" s="18"/>
    </row>
    <row r="81" spans="4:13" x14ac:dyDescent="0.2">
      <c r="H81" s="29"/>
      <c r="I81" s="29"/>
      <c r="J81" s="18"/>
      <c r="K81" s="29"/>
      <c r="L81" s="18"/>
      <c r="M81" s="18"/>
    </row>
    <row r="82" spans="4:13" x14ac:dyDescent="0.2">
      <c r="H82" s="29"/>
      <c r="I82" s="29"/>
      <c r="J82" s="18"/>
      <c r="K82" s="29"/>
      <c r="L82" s="18"/>
      <c r="M82" s="18"/>
    </row>
    <row r="83" spans="4:13" x14ac:dyDescent="0.2">
      <c r="H83" s="29"/>
      <c r="I83" s="29"/>
      <c r="J83" s="18"/>
      <c r="K83" s="29"/>
      <c r="L83" s="18"/>
      <c r="M83" s="18"/>
    </row>
    <row r="92" spans="4:13" x14ac:dyDescent="0.2">
      <c r="D92" s="29"/>
    </row>
    <row r="93" spans="4:13" x14ac:dyDescent="0.2">
      <c r="D93" s="29"/>
    </row>
    <row r="94" spans="4:13" x14ac:dyDescent="0.2">
      <c r="D94" s="29"/>
    </row>
    <row r="95" spans="4:13" x14ac:dyDescent="0.2">
      <c r="D95" s="29"/>
    </row>
    <row r="96" spans="4:13" x14ac:dyDescent="0.2">
      <c r="D96" s="29"/>
    </row>
    <row r="97" spans="4:4" x14ac:dyDescent="0.2">
      <c r="D97" s="29"/>
    </row>
    <row r="98" spans="4:4" x14ac:dyDescent="0.2">
      <c r="D98" s="29"/>
    </row>
    <row r="99" spans="4:4" x14ac:dyDescent="0.2">
      <c r="D99" s="29"/>
    </row>
    <row r="100" spans="4:4" x14ac:dyDescent="0.2">
      <c r="D100" s="29"/>
    </row>
    <row r="101" spans="4:4" x14ac:dyDescent="0.2">
      <c r="D101" s="29"/>
    </row>
    <row r="102" spans="4:4" x14ac:dyDescent="0.2">
      <c r="D102" s="29"/>
    </row>
    <row r="103" spans="4:4" x14ac:dyDescent="0.2">
      <c r="D103" s="29"/>
    </row>
    <row r="104" spans="4:4" x14ac:dyDescent="0.2">
      <c r="D104" s="29"/>
    </row>
    <row r="105" spans="4:4" x14ac:dyDescent="0.2">
      <c r="D105" s="29"/>
    </row>
  </sheetData>
  <phoneticPr fontId="5" type="noConversion"/>
  <hyperlinks>
    <hyperlink ref="H1" location="'9'!A1" display="&lt;&lt; Chart"/>
    <hyperlink ref="G1" location="Contents!A1" display="&lt;&lt; Contents"/>
    <hyperlink ref="A2" r:id="rId1"/>
  </hyperlinks>
  <pageMargins left="0.75" right="0.75" top="1" bottom="1" header="0.5" footer="0.5"/>
  <pageSetup paperSize="9" orientation="portrait" verticalDpi="0" r:id="rId2"/>
  <headerFooter alignWithMargins="0"/>
  <tableParts count="1">
    <tablePart r:id="rId3"/>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P240"/>
  <sheetViews>
    <sheetView showGridLines="0" workbookViewId="0">
      <selection activeCell="I7" sqref="I7"/>
    </sheetView>
  </sheetViews>
  <sheetFormatPr defaultRowHeight="12.75" x14ac:dyDescent="0.2"/>
  <cols>
    <col min="1" max="1" width="12.5703125" customWidth="1"/>
    <col min="2" max="2" width="12.140625" bestFit="1" customWidth="1"/>
    <col min="3" max="3" width="15.140625" bestFit="1" customWidth="1"/>
    <col min="5" max="5" width="9.28515625" bestFit="1" customWidth="1"/>
    <col min="7" max="7" width="11.28515625" bestFit="1" customWidth="1"/>
    <col min="9" max="9" width="18.42578125" bestFit="1" customWidth="1"/>
  </cols>
  <sheetData>
    <row r="1" spans="1:16" ht="15.75" x14ac:dyDescent="0.25">
      <c r="A1" s="14" t="s">
        <v>148</v>
      </c>
      <c r="B1" s="1"/>
      <c r="C1" s="1"/>
      <c r="D1" s="1"/>
      <c r="E1" s="1"/>
      <c r="F1" s="1"/>
      <c r="G1" s="69" t="s">
        <v>152</v>
      </c>
      <c r="H1" s="69" t="s">
        <v>99</v>
      </c>
      <c r="I1" s="9" t="s">
        <v>10</v>
      </c>
      <c r="J1" s="1"/>
      <c r="K1" s="10">
        <v>2015</v>
      </c>
      <c r="L1" s="1"/>
      <c r="M1" s="1"/>
      <c r="N1" s="1"/>
      <c r="O1" s="1"/>
      <c r="P1" s="1"/>
    </row>
    <row r="2" spans="1:16" ht="14.25" x14ac:dyDescent="0.2">
      <c r="A2" s="109" t="s">
        <v>41</v>
      </c>
      <c r="I2" s="9" t="s">
        <v>11</v>
      </c>
      <c r="J2" s="1"/>
      <c r="K2" s="10">
        <v>2016</v>
      </c>
      <c r="L2" s="1"/>
      <c r="M2" s="1"/>
      <c r="N2" s="1"/>
      <c r="O2" s="1"/>
      <c r="P2" s="1"/>
    </row>
    <row r="3" spans="1:16" ht="14.25" x14ac:dyDescent="0.2">
      <c r="I3" s="9" t="s">
        <v>12</v>
      </c>
      <c r="J3" s="9"/>
      <c r="K3" s="9" t="s">
        <v>13</v>
      </c>
      <c r="L3" s="1"/>
      <c r="M3" s="1"/>
      <c r="N3" s="1"/>
      <c r="O3" s="1"/>
      <c r="P3" s="1"/>
    </row>
    <row r="4" spans="1:16" x14ac:dyDescent="0.2">
      <c r="A4" s="15" t="s">
        <v>0</v>
      </c>
      <c r="B4" s="15" t="s">
        <v>2</v>
      </c>
      <c r="C4" s="15" t="s">
        <v>139</v>
      </c>
      <c r="D4" s="15" t="s">
        <v>8</v>
      </c>
    </row>
    <row r="5" spans="1:16" ht="14.25" x14ac:dyDescent="0.2">
      <c r="A5" t="s">
        <v>203</v>
      </c>
      <c r="B5">
        <v>2009</v>
      </c>
      <c r="C5" t="s">
        <v>140</v>
      </c>
      <c r="D5" s="185">
        <v>0.94199999999999995</v>
      </c>
      <c r="E5" s="184"/>
      <c r="I5" s="9" t="s">
        <v>14</v>
      </c>
      <c r="J5" s="1"/>
      <c r="K5" s="1"/>
      <c r="L5" s="1"/>
      <c r="M5" s="1"/>
      <c r="N5" s="1"/>
      <c r="O5" s="1"/>
      <c r="P5" s="1"/>
    </row>
    <row r="6" spans="1:16" ht="14.25" x14ac:dyDescent="0.2">
      <c r="A6" t="s">
        <v>203</v>
      </c>
      <c r="B6">
        <v>2010</v>
      </c>
      <c r="C6" t="s">
        <v>140</v>
      </c>
      <c r="D6" s="185">
        <v>0.95899999999999996</v>
      </c>
      <c r="E6" s="184"/>
      <c r="F6" s="123"/>
      <c r="I6" s="11">
        <v>42913</v>
      </c>
      <c r="J6" s="1"/>
      <c r="K6" s="1"/>
      <c r="L6" s="1"/>
      <c r="M6" s="1"/>
      <c r="N6" s="1"/>
      <c r="O6" s="1"/>
      <c r="P6" s="1"/>
    </row>
    <row r="7" spans="1:16" x14ac:dyDescent="0.2">
      <c r="A7" t="s">
        <v>203</v>
      </c>
      <c r="B7">
        <v>2011</v>
      </c>
      <c r="C7" t="s">
        <v>140</v>
      </c>
      <c r="D7" s="185">
        <v>0.96499999999999997</v>
      </c>
      <c r="E7" s="184"/>
      <c r="F7" s="123"/>
    </row>
    <row r="8" spans="1:16" x14ac:dyDescent="0.2">
      <c r="A8" t="s">
        <v>203</v>
      </c>
      <c r="B8">
        <v>2012</v>
      </c>
      <c r="C8" t="s">
        <v>140</v>
      </c>
      <c r="D8" s="185">
        <v>0.95399999999999996</v>
      </c>
      <c r="E8" s="184"/>
      <c r="F8" s="123"/>
    </row>
    <row r="9" spans="1:16" x14ac:dyDescent="0.2">
      <c r="A9" t="s">
        <v>203</v>
      </c>
      <c r="B9">
        <v>2013</v>
      </c>
      <c r="C9" t="s">
        <v>140</v>
      </c>
      <c r="D9" s="185">
        <v>0.92200000000000004</v>
      </c>
      <c r="E9" s="184"/>
      <c r="F9" s="123"/>
    </row>
    <row r="10" spans="1:16" x14ac:dyDescent="0.2">
      <c r="A10" t="s">
        <v>203</v>
      </c>
      <c r="B10">
        <v>2014</v>
      </c>
      <c r="C10" t="s">
        <v>140</v>
      </c>
      <c r="D10" s="185">
        <v>0.90900000000000003</v>
      </c>
      <c r="E10" s="184"/>
      <c r="F10" s="123"/>
    </row>
    <row r="11" spans="1:16" x14ac:dyDescent="0.2">
      <c r="A11" t="s">
        <v>203</v>
      </c>
      <c r="B11">
        <v>2015</v>
      </c>
      <c r="C11" t="s">
        <v>140</v>
      </c>
      <c r="D11" s="185">
        <v>0.86699999999999999</v>
      </c>
      <c r="E11" s="184"/>
      <c r="F11" s="123"/>
    </row>
    <row r="12" spans="1:16" x14ac:dyDescent="0.2">
      <c r="A12" t="s">
        <v>17</v>
      </c>
      <c r="B12">
        <v>2009</v>
      </c>
      <c r="C12" t="s">
        <v>140</v>
      </c>
      <c r="D12" s="185">
        <v>0.94499999999999995</v>
      </c>
      <c r="E12" s="184"/>
      <c r="F12" s="123"/>
    </row>
    <row r="13" spans="1:16" x14ac:dyDescent="0.2">
      <c r="A13" t="s">
        <v>17</v>
      </c>
      <c r="B13">
        <v>2010</v>
      </c>
      <c r="C13" t="s">
        <v>140</v>
      </c>
      <c r="D13" s="185">
        <v>0.96199999999999997</v>
      </c>
      <c r="E13" s="184"/>
      <c r="F13" s="123"/>
    </row>
    <row r="14" spans="1:16" x14ac:dyDescent="0.2">
      <c r="A14" t="s">
        <v>17</v>
      </c>
      <c r="B14">
        <v>2011</v>
      </c>
      <c r="C14" t="s">
        <v>140</v>
      </c>
      <c r="D14" s="185">
        <v>0.97</v>
      </c>
      <c r="E14" s="184"/>
      <c r="F14" s="123"/>
    </row>
    <row r="15" spans="1:16" x14ac:dyDescent="0.2">
      <c r="A15" t="s">
        <v>17</v>
      </c>
      <c r="B15">
        <v>2012</v>
      </c>
      <c r="C15" t="s">
        <v>140</v>
      </c>
      <c r="D15" s="185">
        <v>0.96199999999999997</v>
      </c>
      <c r="E15" s="184"/>
      <c r="F15" s="123"/>
    </row>
    <row r="16" spans="1:16" x14ac:dyDescent="0.2">
      <c r="A16" t="s">
        <v>17</v>
      </c>
      <c r="B16">
        <v>2013</v>
      </c>
      <c r="C16" t="s">
        <v>140</v>
      </c>
      <c r="D16" s="185">
        <v>0.93200000000000005</v>
      </c>
      <c r="E16" s="184"/>
      <c r="F16" s="123"/>
    </row>
    <row r="17" spans="1:6" x14ac:dyDescent="0.2">
      <c r="A17" t="s">
        <v>17</v>
      </c>
      <c r="B17">
        <v>2014</v>
      </c>
      <c r="C17" t="s">
        <v>140</v>
      </c>
      <c r="D17" s="185">
        <v>0.91600000000000004</v>
      </c>
      <c r="E17" s="184"/>
      <c r="F17" s="123"/>
    </row>
    <row r="18" spans="1:6" x14ac:dyDescent="0.2">
      <c r="A18" t="s">
        <v>17</v>
      </c>
      <c r="B18">
        <v>2015</v>
      </c>
      <c r="C18" t="s">
        <v>140</v>
      </c>
      <c r="D18" s="185">
        <v>0.879</v>
      </c>
      <c r="E18" s="184"/>
      <c r="F18" s="123"/>
    </row>
    <row r="19" spans="1:6" x14ac:dyDescent="0.2">
      <c r="A19" t="s">
        <v>18</v>
      </c>
      <c r="B19">
        <v>2009</v>
      </c>
      <c r="C19" t="s">
        <v>140</v>
      </c>
      <c r="D19" s="185">
        <v>0.94599999999999995</v>
      </c>
      <c r="E19" s="184"/>
      <c r="F19" s="123"/>
    </row>
    <row r="20" spans="1:6" x14ac:dyDescent="0.2">
      <c r="A20" t="s">
        <v>18</v>
      </c>
      <c r="B20">
        <v>2010</v>
      </c>
      <c r="C20" t="s">
        <v>140</v>
      </c>
      <c r="D20" s="185">
        <v>0.96399999999999997</v>
      </c>
      <c r="E20" s="184"/>
      <c r="F20" s="123"/>
    </row>
    <row r="21" spans="1:6" x14ac:dyDescent="0.2">
      <c r="A21" t="s">
        <v>18</v>
      </c>
      <c r="B21">
        <v>2011</v>
      </c>
      <c r="C21" t="s">
        <v>140</v>
      </c>
      <c r="D21" s="185">
        <v>0.96799999999999997</v>
      </c>
      <c r="E21" s="184"/>
      <c r="F21" s="123"/>
    </row>
    <row r="22" spans="1:6" x14ac:dyDescent="0.2">
      <c r="A22" t="s">
        <v>18</v>
      </c>
      <c r="B22">
        <v>2012</v>
      </c>
      <c r="C22" t="s">
        <v>140</v>
      </c>
      <c r="D22" s="185">
        <v>0.95499999999999996</v>
      </c>
      <c r="E22" s="184"/>
      <c r="F22" s="123"/>
    </row>
    <row r="23" spans="1:6" x14ac:dyDescent="0.2">
      <c r="A23" t="s">
        <v>18</v>
      </c>
      <c r="B23">
        <v>2013</v>
      </c>
      <c r="C23" t="s">
        <v>140</v>
      </c>
      <c r="D23" s="185">
        <v>0.94199999999999995</v>
      </c>
      <c r="E23" s="184"/>
      <c r="F23" s="123"/>
    </row>
    <row r="24" spans="1:6" x14ac:dyDescent="0.2">
      <c r="A24" t="s">
        <v>18</v>
      </c>
      <c r="B24">
        <v>2014</v>
      </c>
      <c r="C24" t="s">
        <v>140</v>
      </c>
      <c r="D24" s="185">
        <v>0.92600000000000005</v>
      </c>
      <c r="E24" s="184"/>
      <c r="F24" s="123"/>
    </row>
    <row r="25" spans="1:6" x14ac:dyDescent="0.2">
      <c r="A25" t="s">
        <v>18</v>
      </c>
      <c r="B25">
        <v>2015</v>
      </c>
      <c r="C25" t="s">
        <v>140</v>
      </c>
      <c r="D25" s="185">
        <v>0.88100000000000001</v>
      </c>
      <c r="E25" s="184"/>
      <c r="F25" s="123"/>
    </row>
    <row r="26" spans="1:6" x14ac:dyDescent="0.2">
      <c r="A26" t="s">
        <v>3</v>
      </c>
      <c r="B26">
        <v>2009</v>
      </c>
      <c r="C26" t="s">
        <v>140</v>
      </c>
      <c r="D26" s="185">
        <v>0.94499999999999995</v>
      </c>
      <c r="E26" s="184"/>
      <c r="F26" s="123"/>
    </row>
    <row r="27" spans="1:6" x14ac:dyDescent="0.2">
      <c r="A27" t="s">
        <v>3</v>
      </c>
      <c r="B27">
        <v>2010</v>
      </c>
      <c r="C27" t="s">
        <v>140</v>
      </c>
      <c r="D27" s="185">
        <v>0.96299999999999997</v>
      </c>
      <c r="E27" s="184"/>
      <c r="F27" s="123"/>
    </row>
    <row r="28" spans="1:6" x14ac:dyDescent="0.2">
      <c r="A28" t="s">
        <v>3</v>
      </c>
      <c r="B28">
        <v>2011</v>
      </c>
      <c r="C28" t="s">
        <v>140</v>
      </c>
      <c r="D28" s="185">
        <v>0.96299999999999997</v>
      </c>
      <c r="E28" s="184"/>
      <c r="F28" s="123"/>
    </row>
    <row r="29" spans="1:6" x14ac:dyDescent="0.2">
      <c r="A29" t="s">
        <v>3</v>
      </c>
      <c r="B29">
        <v>2012</v>
      </c>
      <c r="C29" t="s">
        <v>140</v>
      </c>
      <c r="D29" s="185">
        <v>0.95499999999999996</v>
      </c>
      <c r="E29" s="184"/>
      <c r="F29" s="123"/>
    </row>
    <row r="30" spans="1:6" x14ac:dyDescent="0.2">
      <c r="A30" t="s">
        <v>3</v>
      </c>
      <c r="B30">
        <v>2013</v>
      </c>
      <c r="C30" t="s">
        <v>140</v>
      </c>
      <c r="D30" s="185">
        <v>0.93500000000000005</v>
      </c>
      <c r="E30" s="184"/>
      <c r="F30" s="123"/>
    </row>
    <row r="31" spans="1:6" x14ac:dyDescent="0.2">
      <c r="A31" t="s">
        <v>3</v>
      </c>
      <c r="B31">
        <v>2014</v>
      </c>
      <c r="C31" t="s">
        <v>140</v>
      </c>
      <c r="D31" s="185">
        <v>0.89800000000000002</v>
      </c>
      <c r="E31" s="184"/>
      <c r="F31" s="123"/>
    </row>
    <row r="32" spans="1:6" x14ac:dyDescent="0.2">
      <c r="A32" t="s">
        <v>3</v>
      </c>
      <c r="B32">
        <v>2015</v>
      </c>
      <c r="C32" t="s">
        <v>140</v>
      </c>
      <c r="D32" s="185">
        <v>0.86599999999999999</v>
      </c>
      <c r="E32" s="184"/>
      <c r="F32" s="123"/>
    </row>
    <row r="33" spans="1:6" x14ac:dyDescent="0.2">
      <c r="A33" t="s">
        <v>4</v>
      </c>
      <c r="B33">
        <v>2009</v>
      </c>
      <c r="C33" t="s">
        <v>140</v>
      </c>
      <c r="D33" s="185">
        <v>0.95199999999999996</v>
      </c>
      <c r="E33" s="184"/>
      <c r="F33" s="123"/>
    </row>
    <row r="34" spans="1:6" x14ac:dyDescent="0.2">
      <c r="A34" t="s">
        <v>4</v>
      </c>
      <c r="B34">
        <v>2010</v>
      </c>
      <c r="C34" t="s">
        <v>140</v>
      </c>
      <c r="D34" s="185">
        <v>0.96499999999999997</v>
      </c>
      <c r="E34" s="184"/>
      <c r="F34" s="123"/>
    </row>
    <row r="35" spans="1:6" x14ac:dyDescent="0.2">
      <c r="A35" t="s">
        <v>4</v>
      </c>
      <c r="B35">
        <v>2011</v>
      </c>
      <c r="C35" t="s">
        <v>140</v>
      </c>
      <c r="D35" s="185">
        <v>0.98099999999999998</v>
      </c>
      <c r="E35" s="184"/>
      <c r="F35" s="123"/>
    </row>
    <row r="36" spans="1:6" x14ac:dyDescent="0.2">
      <c r="A36" t="s">
        <v>4</v>
      </c>
      <c r="B36">
        <v>2012</v>
      </c>
      <c r="C36" t="s">
        <v>140</v>
      </c>
      <c r="D36" s="185">
        <v>0.96699999999999997</v>
      </c>
      <c r="E36" s="184"/>
      <c r="F36" s="123"/>
    </row>
    <row r="37" spans="1:6" x14ac:dyDescent="0.2">
      <c r="A37" t="s">
        <v>4</v>
      </c>
      <c r="B37">
        <v>2013</v>
      </c>
      <c r="C37" t="s">
        <v>140</v>
      </c>
      <c r="D37" s="185">
        <v>0.94</v>
      </c>
      <c r="E37" s="184"/>
      <c r="F37" s="123"/>
    </row>
    <row r="38" spans="1:6" x14ac:dyDescent="0.2">
      <c r="A38" t="s">
        <v>4</v>
      </c>
      <c r="B38">
        <v>2014</v>
      </c>
      <c r="C38" t="s">
        <v>140</v>
      </c>
      <c r="D38" s="185">
        <v>0.93799999999999994</v>
      </c>
      <c r="E38" s="184"/>
      <c r="F38" s="123"/>
    </row>
    <row r="39" spans="1:6" x14ac:dyDescent="0.2">
      <c r="A39" t="s">
        <v>4</v>
      </c>
      <c r="B39">
        <v>2015</v>
      </c>
      <c r="C39" t="s">
        <v>140</v>
      </c>
      <c r="D39" s="185">
        <v>0.875</v>
      </c>
      <c r="E39" s="184"/>
      <c r="F39" s="123"/>
    </row>
    <row r="40" spans="1:6" x14ac:dyDescent="0.2">
      <c r="A40" t="s">
        <v>5</v>
      </c>
      <c r="B40">
        <v>2009</v>
      </c>
      <c r="C40" t="s">
        <v>140</v>
      </c>
      <c r="D40" s="185">
        <v>0.93500000000000005</v>
      </c>
      <c r="E40" s="184"/>
      <c r="F40" s="123"/>
    </row>
    <row r="41" spans="1:6" x14ac:dyDescent="0.2">
      <c r="A41" t="s">
        <v>5</v>
      </c>
      <c r="B41">
        <v>2010</v>
      </c>
      <c r="C41" t="s">
        <v>140</v>
      </c>
      <c r="D41" s="185">
        <v>0.98299999999999998</v>
      </c>
      <c r="E41" s="184"/>
      <c r="F41" s="123"/>
    </row>
    <row r="42" spans="1:6" x14ac:dyDescent="0.2">
      <c r="A42" t="s">
        <v>5</v>
      </c>
      <c r="B42">
        <v>2011</v>
      </c>
      <c r="C42" t="s">
        <v>140</v>
      </c>
      <c r="D42" s="185">
        <v>0.96299999999999997</v>
      </c>
      <c r="E42" s="184"/>
      <c r="F42" s="123"/>
    </row>
    <row r="43" spans="1:6" x14ac:dyDescent="0.2">
      <c r="A43" t="s">
        <v>5</v>
      </c>
      <c r="B43">
        <v>2012</v>
      </c>
      <c r="C43" t="s">
        <v>140</v>
      </c>
      <c r="D43" s="185">
        <v>0.96</v>
      </c>
      <c r="E43" s="184"/>
      <c r="F43" s="123"/>
    </row>
    <row r="44" spans="1:6" x14ac:dyDescent="0.2">
      <c r="A44" t="s">
        <v>5</v>
      </c>
      <c r="B44">
        <v>2013</v>
      </c>
      <c r="C44" t="s">
        <v>140</v>
      </c>
      <c r="D44" s="185">
        <v>0.94</v>
      </c>
      <c r="E44" s="184"/>
      <c r="F44" s="123"/>
    </row>
    <row r="45" spans="1:6" x14ac:dyDescent="0.2">
      <c r="A45" t="s">
        <v>5</v>
      </c>
      <c r="B45">
        <v>2014</v>
      </c>
      <c r="C45" t="s">
        <v>140</v>
      </c>
      <c r="D45" s="185">
        <v>0.92700000000000005</v>
      </c>
      <c r="E45" s="184"/>
      <c r="F45" s="123"/>
    </row>
    <row r="46" spans="1:6" x14ac:dyDescent="0.2">
      <c r="A46" t="s">
        <v>5</v>
      </c>
      <c r="B46">
        <v>2015</v>
      </c>
      <c r="C46" t="s">
        <v>140</v>
      </c>
      <c r="D46" s="185">
        <v>0.89400000000000002</v>
      </c>
      <c r="E46" s="184"/>
      <c r="F46" s="123"/>
    </row>
    <row r="47" spans="1:6" x14ac:dyDescent="0.2">
      <c r="A47" t="s">
        <v>203</v>
      </c>
      <c r="B47">
        <v>2009</v>
      </c>
      <c r="C47" t="s">
        <v>141</v>
      </c>
      <c r="D47" s="185">
        <v>0.78700000000000003</v>
      </c>
      <c r="E47" s="184"/>
      <c r="F47" s="123"/>
    </row>
    <row r="48" spans="1:6" x14ac:dyDescent="0.2">
      <c r="A48" t="s">
        <v>203</v>
      </c>
      <c r="B48">
        <v>2010</v>
      </c>
      <c r="C48" t="s">
        <v>141</v>
      </c>
      <c r="D48" s="185">
        <v>0.79800000000000004</v>
      </c>
      <c r="E48" s="184"/>
      <c r="F48" s="123"/>
    </row>
    <row r="49" spans="1:6" x14ac:dyDescent="0.2">
      <c r="A49" t="s">
        <v>203</v>
      </c>
      <c r="B49">
        <v>2011</v>
      </c>
      <c r="C49" t="s">
        <v>141</v>
      </c>
      <c r="D49" s="185">
        <v>0.80700000000000005</v>
      </c>
      <c r="E49" s="184"/>
      <c r="F49" s="123"/>
    </row>
    <row r="50" spans="1:6" x14ac:dyDescent="0.2">
      <c r="A50" t="s">
        <v>203</v>
      </c>
      <c r="B50">
        <v>2012</v>
      </c>
      <c r="C50" t="s">
        <v>141</v>
      </c>
      <c r="D50" s="185">
        <v>0.81200000000000006</v>
      </c>
      <c r="E50" s="184"/>
      <c r="F50" s="123"/>
    </row>
    <row r="51" spans="1:6" x14ac:dyDescent="0.2">
      <c r="A51" t="s">
        <v>203</v>
      </c>
      <c r="B51">
        <v>2013</v>
      </c>
      <c r="C51" t="s">
        <v>141</v>
      </c>
      <c r="D51" s="185">
        <v>0.74199999999999999</v>
      </c>
      <c r="E51" s="184"/>
      <c r="F51" s="123"/>
    </row>
    <row r="52" spans="1:6" x14ac:dyDescent="0.2">
      <c r="A52" t="s">
        <v>203</v>
      </c>
      <c r="B52">
        <v>2014</v>
      </c>
      <c r="C52" t="s">
        <v>141</v>
      </c>
      <c r="D52" s="185">
        <v>0.73899999999999999</v>
      </c>
      <c r="E52" s="184"/>
      <c r="F52" s="123"/>
    </row>
    <row r="53" spans="1:6" x14ac:dyDescent="0.2">
      <c r="A53" t="s">
        <v>203</v>
      </c>
      <c r="B53">
        <v>2015</v>
      </c>
      <c r="C53" t="s">
        <v>141</v>
      </c>
      <c r="D53" s="185">
        <v>0.72499999999999998</v>
      </c>
      <c r="E53" s="184"/>
      <c r="F53" s="123"/>
    </row>
    <row r="54" spans="1:6" x14ac:dyDescent="0.2">
      <c r="A54" t="s">
        <v>17</v>
      </c>
      <c r="B54">
        <v>2009</v>
      </c>
      <c r="C54" t="s">
        <v>141</v>
      </c>
      <c r="D54" s="185">
        <v>0.80200000000000005</v>
      </c>
      <c r="E54" s="184"/>
      <c r="F54" s="123"/>
    </row>
    <row r="55" spans="1:6" x14ac:dyDescent="0.2">
      <c r="A55" t="s">
        <v>17</v>
      </c>
      <c r="B55">
        <v>2010</v>
      </c>
      <c r="C55" t="s">
        <v>141</v>
      </c>
      <c r="D55" s="185">
        <v>0.81699999999999995</v>
      </c>
      <c r="E55" s="184"/>
      <c r="F55" s="123"/>
    </row>
    <row r="56" spans="1:6" x14ac:dyDescent="0.2">
      <c r="A56" t="s">
        <v>17</v>
      </c>
      <c r="B56">
        <v>2011</v>
      </c>
      <c r="C56" t="s">
        <v>141</v>
      </c>
      <c r="D56" s="185">
        <v>0.82699999999999996</v>
      </c>
      <c r="E56" s="184"/>
      <c r="F56" s="123"/>
    </row>
    <row r="57" spans="1:6" x14ac:dyDescent="0.2">
      <c r="A57" t="s">
        <v>17</v>
      </c>
      <c r="B57">
        <v>2012</v>
      </c>
      <c r="C57" t="s">
        <v>141</v>
      </c>
      <c r="D57" s="185">
        <v>0.83799999999999997</v>
      </c>
      <c r="E57" s="184"/>
      <c r="F57" s="123"/>
    </row>
    <row r="58" spans="1:6" x14ac:dyDescent="0.2">
      <c r="A58" t="s">
        <v>17</v>
      </c>
      <c r="B58">
        <v>2013</v>
      </c>
      <c r="C58" t="s">
        <v>141</v>
      </c>
      <c r="D58" s="185">
        <v>0.76600000000000001</v>
      </c>
      <c r="E58" s="184"/>
      <c r="F58" s="123"/>
    </row>
    <row r="59" spans="1:6" x14ac:dyDescent="0.2">
      <c r="A59" t="s">
        <v>17</v>
      </c>
      <c r="B59">
        <v>2014</v>
      </c>
      <c r="C59" t="s">
        <v>141</v>
      </c>
      <c r="D59" s="185">
        <v>0.75700000000000001</v>
      </c>
      <c r="E59" s="184"/>
      <c r="F59" s="123"/>
    </row>
    <row r="60" spans="1:6" x14ac:dyDescent="0.2">
      <c r="A60" t="s">
        <v>17</v>
      </c>
      <c r="B60">
        <v>2015</v>
      </c>
      <c r="C60" t="s">
        <v>141</v>
      </c>
      <c r="D60" s="185">
        <v>0.745</v>
      </c>
      <c r="E60" s="184"/>
      <c r="F60" s="123"/>
    </row>
    <row r="61" spans="1:6" x14ac:dyDescent="0.2">
      <c r="A61" t="s">
        <v>18</v>
      </c>
      <c r="B61">
        <v>2009</v>
      </c>
      <c r="C61" t="s">
        <v>141</v>
      </c>
      <c r="D61" s="185">
        <v>0.81400000000000006</v>
      </c>
      <c r="E61" s="184"/>
      <c r="F61" s="123"/>
    </row>
    <row r="62" spans="1:6" x14ac:dyDescent="0.2">
      <c r="A62" t="s">
        <v>18</v>
      </c>
      <c r="B62">
        <v>2010</v>
      </c>
      <c r="C62" t="s">
        <v>141</v>
      </c>
      <c r="D62" s="185">
        <v>0.80900000000000005</v>
      </c>
      <c r="E62" s="184"/>
      <c r="F62" s="123"/>
    </row>
    <row r="63" spans="1:6" x14ac:dyDescent="0.2">
      <c r="A63" t="s">
        <v>18</v>
      </c>
      <c r="B63">
        <v>2011</v>
      </c>
      <c r="C63" t="s">
        <v>141</v>
      </c>
      <c r="D63" s="185">
        <v>0.82299999999999995</v>
      </c>
      <c r="E63" s="184"/>
      <c r="F63" s="123"/>
    </row>
    <row r="64" spans="1:6" x14ac:dyDescent="0.2">
      <c r="A64" t="s">
        <v>18</v>
      </c>
      <c r="B64">
        <v>2012</v>
      </c>
      <c r="C64" t="s">
        <v>141</v>
      </c>
      <c r="D64" s="185">
        <v>0.82599999999999996</v>
      </c>
      <c r="E64" s="184"/>
      <c r="F64" s="123"/>
    </row>
    <row r="65" spans="1:6" x14ac:dyDescent="0.2">
      <c r="A65" t="s">
        <v>18</v>
      </c>
      <c r="B65">
        <v>2013</v>
      </c>
      <c r="C65" t="s">
        <v>141</v>
      </c>
      <c r="D65" s="185">
        <v>0.77300000000000002</v>
      </c>
      <c r="E65" s="184"/>
      <c r="F65" s="123"/>
    </row>
    <row r="66" spans="1:6" x14ac:dyDescent="0.2">
      <c r="A66" t="s">
        <v>18</v>
      </c>
      <c r="B66">
        <v>2014</v>
      </c>
      <c r="C66" t="s">
        <v>141</v>
      </c>
      <c r="D66" s="185">
        <v>0.76700000000000002</v>
      </c>
      <c r="E66" s="184"/>
      <c r="F66" s="123"/>
    </row>
    <row r="67" spans="1:6" x14ac:dyDescent="0.2">
      <c r="A67" t="s">
        <v>18</v>
      </c>
      <c r="B67">
        <v>2015</v>
      </c>
      <c r="C67" t="s">
        <v>141</v>
      </c>
      <c r="D67" s="185">
        <v>0.74199999999999999</v>
      </c>
      <c r="E67" s="184"/>
      <c r="F67" s="123"/>
    </row>
    <row r="68" spans="1:6" x14ac:dyDescent="0.2">
      <c r="A68" t="s">
        <v>3</v>
      </c>
      <c r="B68">
        <v>2009</v>
      </c>
      <c r="C68" t="s">
        <v>141</v>
      </c>
      <c r="D68" s="185">
        <v>0.82499999999999996</v>
      </c>
      <c r="E68" s="184"/>
      <c r="F68" s="123"/>
    </row>
    <row r="69" spans="1:6" x14ac:dyDescent="0.2">
      <c r="A69" t="s">
        <v>3</v>
      </c>
      <c r="B69">
        <v>2010</v>
      </c>
      <c r="C69" t="s">
        <v>141</v>
      </c>
      <c r="D69" s="185">
        <v>0.75800000000000001</v>
      </c>
      <c r="E69" s="184"/>
      <c r="F69" s="123"/>
    </row>
    <row r="70" spans="1:6" x14ac:dyDescent="0.2">
      <c r="A70" t="s">
        <v>3</v>
      </c>
      <c r="B70">
        <v>2011</v>
      </c>
      <c r="C70" t="s">
        <v>141</v>
      </c>
      <c r="D70" s="185">
        <v>0.81</v>
      </c>
      <c r="E70" s="184"/>
      <c r="F70" s="123"/>
    </row>
    <row r="71" spans="1:6" x14ac:dyDescent="0.2">
      <c r="A71" t="s">
        <v>3</v>
      </c>
      <c r="B71">
        <v>2012</v>
      </c>
      <c r="C71" t="s">
        <v>141</v>
      </c>
      <c r="D71" s="185">
        <v>0.81400000000000006</v>
      </c>
      <c r="E71" s="184"/>
      <c r="F71" s="123"/>
    </row>
    <row r="72" spans="1:6" x14ac:dyDescent="0.2">
      <c r="A72" t="s">
        <v>3</v>
      </c>
      <c r="B72">
        <v>2013</v>
      </c>
      <c r="C72" t="s">
        <v>141</v>
      </c>
      <c r="D72" s="185">
        <v>0.74199999999999999</v>
      </c>
      <c r="E72" s="184"/>
      <c r="F72" s="123"/>
    </row>
    <row r="73" spans="1:6" x14ac:dyDescent="0.2">
      <c r="A73" t="s">
        <v>3</v>
      </c>
      <c r="B73">
        <v>2014</v>
      </c>
      <c r="C73" t="s">
        <v>141</v>
      </c>
      <c r="D73" s="185">
        <v>0.75600000000000001</v>
      </c>
      <c r="E73" s="184"/>
      <c r="F73" s="123"/>
    </row>
    <row r="74" spans="1:6" x14ac:dyDescent="0.2">
      <c r="A74" t="s">
        <v>3</v>
      </c>
      <c r="B74">
        <v>2015</v>
      </c>
      <c r="C74" t="s">
        <v>141</v>
      </c>
      <c r="D74" s="185">
        <v>0.73099999999999998</v>
      </c>
      <c r="E74" s="184"/>
      <c r="F74" s="123"/>
    </row>
    <row r="75" spans="1:6" x14ac:dyDescent="0.2">
      <c r="A75" t="s">
        <v>4</v>
      </c>
      <c r="B75">
        <v>2009</v>
      </c>
      <c r="C75" t="s">
        <v>141</v>
      </c>
      <c r="D75" s="185">
        <v>0.82099999999999995</v>
      </c>
      <c r="E75" s="184"/>
      <c r="F75" s="123"/>
    </row>
    <row r="76" spans="1:6" x14ac:dyDescent="0.2">
      <c r="A76" t="s">
        <v>4</v>
      </c>
      <c r="B76">
        <v>2010</v>
      </c>
      <c r="C76" t="s">
        <v>141</v>
      </c>
      <c r="D76" s="185">
        <v>0.82</v>
      </c>
      <c r="E76" s="184"/>
      <c r="F76" s="123"/>
    </row>
    <row r="77" spans="1:6" x14ac:dyDescent="0.2">
      <c r="A77" t="s">
        <v>4</v>
      </c>
      <c r="B77">
        <v>2011</v>
      </c>
      <c r="C77" t="s">
        <v>141</v>
      </c>
      <c r="D77" s="185">
        <v>0.84099999999999997</v>
      </c>
      <c r="E77" s="184"/>
      <c r="F77" s="123"/>
    </row>
    <row r="78" spans="1:6" x14ac:dyDescent="0.2">
      <c r="A78" t="s">
        <v>4</v>
      </c>
      <c r="B78">
        <v>2012</v>
      </c>
      <c r="C78" t="s">
        <v>141</v>
      </c>
      <c r="D78" s="185">
        <v>0.83599999999999997</v>
      </c>
      <c r="E78" s="184"/>
      <c r="F78" s="123"/>
    </row>
    <row r="79" spans="1:6" x14ac:dyDescent="0.2">
      <c r="A79" t="s">
        <v>4</v>
      </c>
      <c r="B79">
        <v>2013</v>
      </c>
      <c r="C79" t="s">
        <v>141</v>
      </c>
      <c r="D79" s="185">
        <v>0.77300000000000002</v>
      </c>
      <c r="E79" s="184"/>
      <c r="F79" s="123"/>
    </row>
    <row r="80" spans="1:6" x14ac:dyDescent="0.2">
      <c r="A80" t="s">
        <v>4</v>
      </c>
      <c r="B80">
        <v>2014</v>
      </c>
      <c r="C80" t="s">
        <v>141</v>
      </c>
      <c r="D80" s="185">
        <v>0.79300000000000004</v>
      </c>
      <c r="E80" s="184"/>
      <c r="F80" s="123"/>
    </row>
    <row r="81" spans="1:6" x14ac:dyDescent="0.2">
      <c r="A81" t="s">
        <v>4</v>
      </c>
      <c r="B81">
        <v>2015</v>
      </c>
      <c r="C81" t="s">
        <v>141</v>
      </c>
      <c r="D81" s="185">
        <v>0.72899999999999998</v>
      </c>
      <c r="E81" s="184"/>
      <c r="F81" s="123"/>
    </row>
    <row r="82" spans="1:6" x14ac:dyDescent="0.2">
      <c r="A82" t="s">
        <v>5</v>
      </c>
      <c r="B82">
        <v>2009</v>
      </c>
      <c r="C82" t="s">
        <v>141</v>
      </c>
      <c r="D82" s="185">
        <v>0.78400000000000003</v>
      </c>
      <c r="E82" s="184"/>
      <c r="F82" s="123"/>
    </row>
    <row r="83" spans="1:6" x14ac:dyDescent="0.2">
      <c r="A83" t="s">
        <v>5</v>
      </c>
      <c r="B83">
        <v>2010</v>
      </c>
      <c r="C83" t="s">
        <v>141</v>
      </c>
      <c r="D83" s="185">
        <v>0.84099999999999997</v>
      </c>
      <c r="E83" s="184"/>
      <c r="F83" s="123"/>
    </row>
    <row r="84" spans="1:6" x14ac:dyDescent="0.2">
      <c r="A84" t="s">
        <v>5</v>
      </c>
      <c r="B84">
        <v>2011</v>
      </c>
      <c r="C84" t="s">
        <v>141</v>
      </c>
      <c r="D84" s="185">
        <v>0.79099999999999993</v>
      </c>
      <c r="E84" s="184"/>
      <c r="F84" s="123"/>
    </row>
    <row r="85" spans="1:6" x14ac:dyDescent="0.2">
      <c r="A85" t="s">
        <v>5</v>
      </c>
      <c r="B85">
        <v>2012</v>
      </c>
      <c r="C85" t="s">
        <v>141</v>
      </c>
      <c r="D85" s="185">
        <v>0.83900000000000008</v>
      </c>
      <c r="E85" s="184"/>
      <c r="F85" s="123"/>
    </row>
    <row r="86" spans="1:6" x14ac:dyDescent="0.2">
      <c r="A86" t="s">
        <v>5</v>
      </c>
      <c r="B86">
        <v>2013</v>
      </c>
      <c r="C86" t="s">
        <v>141</v>
      </c>
      <c r="D86" s="185">
        <v>0.73699999999999999</v>
      </c>
      <c r="E86" s="184"/>
      <c r="F86" s="123"/>
    </row>
    <row r="87" spans="1:6" x14ac:dyDescent="0.2">
      <c r="A87" t="s">
        <v>5</v>
      </c>
      <c r="B87">
        <v>2014</v>
      </c>
      <c r="C87" t="s">
        <v>141</v>
      </c>
      <c r="D87" s="185">
        <v>0.77300000000000002</v>
      </c>
      <c r="E87" s="184"/>
      <c r="F87" s="123"/>
    </row>
    <row r="88" spans="1:6" x14ac:dyDescent="0.2">
      <c r="A88" t="s">
        <v>5</v>
      </c>
      <c r="B88">
        <v>2015</v>
      </c>
      <c r="C88" t="s">
        <v>141</v>
      </c>
      <c r="D88" s="185">
        <v>0.76400000000000001</v>
      </c>
      <c r="E88" s="184"/>
      <c r="F88" s="123"/>
    </row>
    <row r="89" spans="1:6" x14ac:dyDescent="0.2">
      <c r="A89" t="s">
        <v>203</v>
      </c>
      <c r="B89">
        <v>2009</v>
      </c>
      <c r="C89" t="s">
        <v>142</v>
      </c>
      <c r="D89" s="185">
        <v>0.65200000000000002</v>
      </c>
      <c r="E89" s="184"/>
      <c r="F89" s="123"/>
    </row>
    <row r="90" spans="1:6" x14ac:dyDescent="0.2">
      <c r="A90" t="s">
        <v>203</v>
      </c>
      <c r="B90">
        <v>2010</v>
      </c>
      <c r="C90" t="s">
        <v>142</v>
      </c>
      <c r="D90" s="185">
        <v>0.64599999999999991</v>
      </c>
      <c r="E90" s="184"/>
      <c r="F90" s="123"/>
    </row>
    <row r="91" spans="1:6" x14ac:dyDescent="0.2">
      <c r="A91" t="s">
        <v>203</v>
      </c>
      <c r="B91">
        <v>2011</v>
      </c>
      <c r="C91" t="s">
        <v>142</v>
      </c>
      <c r="D91" s="185">
        <v>0.66099999999999992</v>
      </c>
      <c r="E91" s="184"/>
      <c r="F91" s="123"/>
    </row>
    <row r="92" spans="1:6" x14ac:dyDescent="0.2">
      <c r="A92" t="s">
        <v>203</v>
      </c>
      <c r="B92">
        <v>2012</v>
      </c>
      <c r="C92" t="s">
        <v>142</v>
      </c>
      <c r="D92" s="185">
        <v>0.63</v>
      </c>
      <c r="E92" s="184"/>
      <c r="F92" s="123"/>
    </row>
    <row r="93" spans="1:6" x14ac:dyDescent="0.2">
      <c r="A93" t="s">
        <v>203</v>
      </c>
      <c r="B93">
        <v>2013</v>
      </c>
      <c r="C93" t="s">
        <v>142</v>
      </c>
      <c r="D93" s="185">
        <v>0.58199999999999996</v>
      </c>
      <c r="E93" s="184"/>
      <c r="F93" s="123"/>
    </row>
    <row r="94" spans="1:6" x14ac:dyDescent="0.2">
      <c r="A94" t="s">
        <v>203</v>
      </c>
      <c r="B94">
        <v>2014</v>
      </c>
      <c r="C94" t="s">
        <v>142</v>
      </c>
      <c r="D94" s="185">
        <v>0.59699999999999998</v>
      </c>
      <c r="E94" s="184"/>
      <c r="F94" s="123"/>
    </row>
    <row r="95" spans="1:6" x14ac:dyDescent="0.2">
      <c r="A95" t="s">
        <v>203</v>
      </c>
      <c r="B95">
        <v>2015</v>
      </c>
      <c r="C95" t="s">
        <v>142</v>
      </c>
      <c r="D95" s="185">
        <v>0.57099999999999995</v>
      </c>
      <c r="E95" s="184"/>
      <c r="F95" s="123"/>
    </row>
    <row r="96" spans="1:6" x14ac:dyDescent="0.2">
      <c r="A96" t="s">
        <v>17</v>
      </c>
      <c r="B96">
        <v>2009</v>
      </c>
      <c r="C96" t="s">
        <v>142</v>
      </c>
      <c r="D96" s="185">
        <v>0.66900000000000004</v>
      </c>
      <c r="E96" s="184"/>
      <c r="F96" s="123"/>
    </row>
    <row r="97" spans="1:6" x14ac:dyDescent="0.2">
      <c r="A97" t="s">
        <v>17</v>
      </c>
      <c r="B97">
        <v>2010</v>
      </c>
      <c r="C97" t="s">
        <v>142</v>
      </c>
      <c r="D97" s="185">
        <v>0.67400000000000004</v>
      </c>
      <c r="E97" s="184"/>
      <c r="F97" s="123"/>
    </row>
    <row r="98" spans="1:6" x14ac:dyDescent="0.2">
      <c r="A98" t="s">
        <v>17</v>
      </c>
      <c r="B98">
        <v>2011</v>
      </c>
      <c r="C98" t="s">
        <v>142</v>
      </c>
      <c r="D98" s="185">
        <v>0.68799999999999994</v>
      </c>
      <c r="E98" s="184"/>
      <c r="F98" s="123"/>
    </row>
    <row r="99" spans="1:6" x14ac:dyDescent="0.2">
      <c r="A99" t="s">
        <v>17</v>
      </c>
      <c r="B99">
        <v>2012</v>
      </c>
      <c r="C99" t="s">
        <v>142</v>
      </c>
      <c r="D99" s="185">
        <v>0.66200000000000003</v>
      </c>
      <c r="E99" s="184"/>
      <c r="F99" s="123"/>
    </row>
    <row r="100" spans="1:6" x14ac:dyDescent="0.2">
      <c r="A100" t="s">
        <v>17</v>
      </c>
      <c r="B100">
        <v>2013</v>
      </c>
      <c r="C100" t="s">
        <v>142</v>
      </c>
      <c r="D100" s="185">
        <v>0.61399999999999999</v>
      </c>
      <c r="E100" s="184"/>
      <c r="F100" s="123"/>
    </row>
    <row r="101" spans="1:6" x14ac:dyDescent="0.2">
      <c r="A101" t="s">
        <v>17</v>
      </c>
      <c r="B101">
        <v>2014</v>
      </c>
      <c r="C101" t="s">
        <v>142</v>
      </c>
      <c r="D101" s="185">
        <v>0.61899999999999999</v>
      </c>
      <c r="E101" s="184"/>
      <c r="F101" s="123"/>
    </row>
    <row r="102" spans="1:6" x14ac:dyDescent="0.2">
      <c r="A102" t="s">
        <v>17</v>
      </c>
      <c r="B102">
        <v>2015</v>
      </c>
      <c r="C102" t="s">
        <v>142</v>
      </c>
      <c r="D102" s="185">
        <v>0.59499999999999997</v>
      </c>
      <c r="E102" s="184"/>
      <c r="F102" s="123"/>
    </row>
    <row r="103" spans="1:6" x14ac:dyDescent="0.2">
      <c r="A103" t="s">
        <v>18</v>
      </c>
      <c r="B103">
        <v>2009</v>
      </c>
      <c r="C103" t="s">
        <v>142</v>
      </c>
      <c r="D103" s="185">
        <v>0.68900000000000006</v>
      </c>
      <c r="E103" s="184"/>
      <c r="F103" s="123"/>
    </row>
    <row r="104" spans="1:6" x14ac:dyDescent="0.2">
      <c r="A104" t="s">
        <v>18</v>
      </c>
      <c r="B104">
        <v>2010</v>
      </c>
      <c r="C104" t="s">
        <v>142</v>
      </c>
      <c r="D104" s="185">
        <v>0.66799999999999993</v>
      </c>
      <c r="E104" s="184"/>
      <c r="F104" s="123"/>
    </row>
    <row r="105" spans="1:6" x14ac:dyDescent="0.2">
      <c r="A105" t="s">
        <v>18</v>
      </c>
      <c r="B105">
        <v>2011</v>
      </c>
      <c r="C105" t="s">
        <v>142</v>
      </c>
      <c r="D105" s="185">
        <v>0.69</v>
      </c>
      <c r="E105" s="184"/>
      <c r="F105" s="123"/>
    </row>
    <row r="106" spans="1:6" x14ac:dyDescent="0.2">
      <c r="A106" t="s">
        <v>18</v>
      </c>
      <c r="B106">
        <v>2012</v>
      </c>
      <c r="C106" t="s">
        <v>142</v>
      </c>
      <c r="D106" s="185">
        <v>0.65900000000000003</v>
      </c>
      <c r="E106" s="184"/>
      <c r="F106" s="123"/>
    </row>
    <row r="107" spans="1:6" x14ac:dyDescent="0.2">
      <c r="A107" t="s">
        <v>18</v>
      </c>
      <c r="B107">
        <v>2013</v>
      </c>
      <c r="C107" t="s">
        <v>142</v>
      </c>
      <c r="D107" s="185">
        <v>0.623</v>
      </c>
      <c r="E107" s="184"/>
      <c r="F107" s="123"/>
    </row>
    <row r="108" spans="1:6" x14ac:dyDescent="0.2">
      <c r="A108" t="s">
        <v>18</v>
      </c>
      <c r="B108">
        <v>2014</v>
      </c>
      <c r="C108" t="s">
        <v>142</v>
      </c>
      <c r="D108" s="185">
        <v>0.63200000000000001</v>
      </c>
      <c r="E108" s="184"/>
      <c r="F108" s="123"/>
    </row>
    <row r="109" spans="1:6" x14ac:dyDescent="0.2">
      <c r="A109" t="s">
        <v>18</v>
      </c>
      <c r="B109">
        <v>2015</v>
      </c>
      <c r="C109" t="s">
        <v>142</v>
      </c>
      <c r="D109" s="185">
        <v>0.59899999999999998</v>
      </c>
      <c r="E109" s="184"/>
      <c r="F109" s="123"/>
    </row>
    <row r="110" spans="1:6" x14ac:dyDescent="0.2">
      <c r="A110" t="s">
        <v>3</v>
      </c>
      <c r="B110">
        <v>2009</v>
      </c>
      <c r="C110" t="s">
        <v>142</v>
      </c>
      <c r="D110" s="185">
        <v>0.67200000000000004</v>
      </c>
      <c r="E110" s="184"/>
      <c r="F110" s="123"/>
    </row>
    <row r="111" spans="1:6" x14ac:dyDescent="0.2">
      <c r="A111" t="s">
        <v>3</v>
      </c>
      <c r="B111">
        <v>2010</v>
      </c>
      <c r="C111" t="s">
        <v>142</v>
      </c>
      <c r="D111" s="185">
        <v>0.60099999999999998</v>
      </c>
      <c r="E111" s="184"/>
      <c r="F111" s="123"/>
    </row>
    <row r="112" spans="1:6" x14ac:dyDescent="0.2">
      <c r="A112" t="s">
        <v>3</v>
      </c>
      <c r="B112">
        <v>2011</v>
      </c>
      <c r="C112" t="s">
        <v>142</v>
      </c>
      <c r="D112" s="185">
        <v>0.64400000000000002</v>
      </c>
      <c r="E112" s="184"/>
      <c r="F112" s="123"/>
    </row>
    <row r="113" spans="1:6" x14ac:dyDescent="0.2">
      <c r="A113" t="s">
        <v>3</v>
      </c>
      <c r="B113">
        <v>2012</v>
      </c>
      <c r="C113" t="s">
        <v>142</v>
      </c>
      <c r="D113" s="185">
        <v>0.63300000000000001</v>
      </c>
      <c r="E113" s="184"/>
      <c r="F113" s="123"/>
    </row>
    <row r="114" spans="1:6" x14ac:dyDescent="0.2">
      <c r="A114" t="s">
        <v>3</v>
      </c>
      <c r="B114">
        <v>2013</v>
      </c>
      <c r="C114" t="s">
        <v>142</v>
      </c>
      <c r="D114" s="185">
        <v>0.58099999999999996</v>
      </c>
      <c r="E114" s="184"/>
      <c r="F114" s="123"/>
    </row>
    <row r="115" spans="1:6" x14ac:dyDescent="0.2">
      <c r="A115" t="s">
        <v>3</v>
      </c>
      <c r="B115">
        <v>2014</v>
      </c>
      <c r="C115" t="s">
        <v>142</v>
      </c>
      <c r="D115" s="185">
        <v>0.59799999999999998</v>
      </c>
      <c r="E115" s="184"/>
      <c r="F115" s="123"/>
    </row>
    <row r="116" spans="1:6" x14ac:dyDescent="0.2">
      <c r="A116" t="s">
        <v>3</v>
      </c>
      <c r="B116">
        <v>2015</v>
      </c>
      <c r="C116" t="s">
        <v>142</v>
      </c>
      <c r="D116" s="185">
        <v>0.57499999999999996</v>
      </c>
      <c r="E116" s="184"/>
      <c r="F116" s="123"/>
    </row>
    <row r="117" spans="1:6" x14ac:dyDescent="0.2">
      <c r="A117" t="s">
        <v>4</v>
      </c>
      <c r="B117">
        <v>2009</v>
      </c>
      <c r="C117" t="s">
        <v>142</v>
      </c>
      <c r="D117" s="185">
        <v>0.71499999999999997</v>
      </c>
      <c r="E117" s="184"/>
      <c r="F117" s="123"/>
    </row>
    <row r="118" spans="1:6" x14ac:dyDescent="0.2">
      <c r="A118" t="s">
        <v>4</v>
      </c>
      <c r="B118">
        <v>2010</v>
      </c>
      <c r="C118" t="s">
        <v>142</v>
      </c>
      <c r="D118" s="185">
        <v>0.69</v>
      </c>
      <c r="E118" s="184"/>
      <c r="F118" s="123"/>
    </row>
    <row r="119" spans="1:6" x14ac:dyDescent="0.2">
      <c r="A119" t="s">
        <v>4</v>
      </c>
      <c r="B119">
        <v>2011</v>
      </c>
      <c r="C119" t="s">
        <v>142</v>
      </c>
      <c r="D119" s="185">
        <v>0.70099999999999996</v>
      </c>
      <c r="E119" s="184"/>
      <c r="F119" s="123"/>
    </row>
    <row r="120" spans="1:6" x14ac:dyDescent="0.2">
      <c r="A120" t="s">
        <v>4</v>
      </c>
      <c r="B120">
        <v>2012</v>
      </c>
      <c r="C120" t="s">
        <v>142</v>
      </c>
      <c r="D120" s="185">
        <v>0.67700000000000005</v>
      </c>
      <c r="E120" s="184"/>
      <c r="F120" s="123"/>
    </row>
    <row r="121" spans="1:6" x14ac:dyDescent="0.2">
      <c r="A121" t="s">
        <v>4</v>
      </c>
      <c r="B121">
        <v>2013</v>
      </c>
      <c r="C121" t="s">
        <v>142</v>
      </c>
      <c r="D121" s="185">
        <v>0.63300000000000001</v>
      </c>
      <c r="E121" s="184"/>
      <c r="F121" s="123"/>
    </row>
    <row r="122" spans="1:6" x14ac:dyDescent="0.2">
      <c r="A122" t="s">
        <v>4</v>
      </c>
      <c r="B122">
        <v>2014</v>
      </c>
      <c r="C122" t="s">
        <v>142</v>
      </c>
      <c r="D122" s="185">
        <v>0.66600000000000004</v>
      </c>
      <c r="E122" s="184"/>
      <c r="F122" s="123"/>
    </row>
    <row r="123" spans="1:6" x14ac:dyDescent="0.2">
      <c r="A123" t="s">
        <v>4</v>
      </c>
      <c r="B123">
        <v>2015</v>
      </c>
      <c r="C123" t="s">
        <v>142</v>
      </c>
      <c r="D123" s="185">
        <v>0.58899999999999997</v>
      </c>
      <c r="E123" s="184"/>
      <c r="F123" s="123"/>
    </row>
    <row r="124" spans="1:6" x14ac:dyDescent="0.2">
      <c r="A124" t="s">
        <v>5</v>
      </c>
      <c r="B124">
        <v>2009</v>
      </c>
      <c r="C124" t="s">
        <v>142</v>
      </c>
      <c r="D124" s="185">
        <v>0.66900000000000004</v>
      </c>
      <c r="E124" s="184"/>
      <c r="F124" s="123"/>
    </row>
    <row r="125" spans="1:6" x14ac:dyDescent="0.2">
      <c r="A125" t="s">
        <v>5</v>
      </c>
      <c r="B125">
        <v>2010</v>
      </c>
      <c r="C125" t="s">
        <v>142</v>
      </c>
      <c r="D125" s="185">
        <v>0.70400000000000007</v>
      </c>
      <c r="E125" s="184"/>
      <c r="F125" s="123"/>
    </row>
    <row r="126" spans="1:6" x14ac:dyDescent="0.2">
      <c r="A126" t="s">
        <v>5</v>
      </c>
      <c r="B126">
        <v>2011</v>
      </c>
      <c r="C126" t="s">
        <v>142</v>
      </c>
      <c r="D126" s="185">
        <v>0.66400000000000003</v>
      </c>
      <c r="E126" s="184"/>
      <c r="F126" s="123"/>
    </row>
    <row r="127" spans="1:6" x14ac:dyDescent="0.2">
      <c r="A127" t="s">
        <v>5</v>
      </c>
      <c r="B127">
        <v>2012</v>
      </c>
      <c r="C127" t="s">
        <v>142</v>
      </c>
      <c r="D127" s="185">
        <v>0.67099999999999993</v>
      </c>
      <c r="E127" s="184"/>
      <c r="F127" s="123"/>
    </row>
    <row r="128" spans="1:6" x14ac:dyDescent="0.2">
      <c r="A128" t="s">
        <v>5</v>
      </c>
      <c r="B128">
        <v>2013</v>
      </c>
      <c r="C128" t="s">
        <v>142</v>
      </c>
      <c r="D128" s="185">
        <v>0.57899999999999996</v>
      </c>
      <c r="E128" s="184"/>
      <c r="F128" s="123"/>
    </row>
    <row r="129" spans="1:6" x14ac:dyDescent="0.2">
      <c r="A129" t="s">
        <v>5</v>
      </c>
      <c r="B129">
        <v>2014</v>
      </c>
      <c r="C129" t="s">
        <v>142</v>
      </c>
      <c r="D129" s="185">
        <v>0.63600000000000001</v>
      </c>
      <c r="E129" s="184"/>
      <c r="F129" s="123"/>
    </row>
    <row r="130" spans="1:6" x14ac:dyDescent="0.2">
      <c r="A130" t="s">
        <v>5</v>
      </c>
      <c r="B130">
        <v>2015</v>
      </c>
      <c r="C130" t="s">
        <v>142</v>
      </c>
      <c r="D130" s="185">
        <v>0.57699999999999996</v>
      </c>
      <c r="E130" s="184"/>
      <c r="F130" s="123"/>
    </row>
    <row r="131" spans="1:6" x14ac:dyDescent="0.2">
      <c r="A131" t="s">
        <v>203</v>
      </c>
      <c r="B131">
        <v>2009</v>
      </c>
      <c r="C131" t="s">
        <v>143</v>
      </c>
      <c r="D131" s="185">
        <v>0.54600000000000004</v>
      </c>
      <c r="E131" s="184"/>
      <c r="F131" s="123"/>
    </row>
    <row r="132" spans="1:6" x14ac:dyDescent="0.2">
      <c r="A132" t="s">
        <v>203</v>
      </c>
      <c r="B132">
        <v>2010</v>
      </c>
      <c r="C132" t="s">
        <v>143</v>
      </c>
      <c r="D132" s="185">
        <v>0.53700000000000003</v>
      </c>
      <c r="E132" s="184"/>
      <c r="F132" s="123"/>
    </row>
    <row r="133" spans="1:6" x14ac:dyDescent="0.2">
      <c r="A133" t="s">
        <v>203</v>
      </c>
      <c r="B133">
        <v>2011</v>
      </c>
      <c r="C133" t="s">
        <v>143</v>
      </c>
      <c r="D133" s="185">
        <v>0.53100000000000003</v>
      </c>
      <c r="E133" s="184"/>
      <c r="F133" s="123"/>
    </row>
    <row r="134" spans="1:6" x14ac:dyDescent="0.2">
      <c r="A134" t="s">
        <v>203</v>
      </c>
      <c r="B134">
        <v>2012</v>
      </c>
      <c r="C134" t="s">
        <v>143</v>
      </c>
      <c r="D134" s="185">
        <v>0.52</v>
      </c>
      <c r="E134" s="184"/>
      <c r="F134" s="123"/>
    </row>
    <row r="135" spans="1:6" x14ac:dyDescent="0.2">
      <c r="A135" t="s">
        <v>203</v>
      </c>
      <c r="B135">
        <v>2013</v>
      </c>
      <c r="C135" t="s">
        <v>143</v>
      </c>
      <c r="D135" s="185">
        <v>0.49099999999999999</v>
      </c>
      <c r="E135" s="184"/>
      <c r="F135" s="123"/>
    </row>
    <row r="136" spans="1:6" x14ac:dyDescent="0.2">
      <c r="A136" t="s">
        <v>203</v>
      </c>
      <c r="B136">
        <v>2014</v>
      </c>
      <c r="C136" t="s">
        <v>143</v>
      </c>
      <c r="D136" s="185">
        <v>0.48899999999999999</v>
      </c>
      <c r="E136" s="184"/>
      <c r="F136" s="123"/>
    </row>
    <row r="137" spans="1:6" x14ac:dyDescent="0.2">
      <c r="A137" t="s">
        <v>203</v>
      </c>
      <c r="B137">
        <v>2015</v>
      </c>
      <c r="C137" t="s">
        <v>143</v>
      </c>
      <c r="D137" s="185">
        <v>0.48099999999999998</v>
      </c>
      <c r="E137" s="184"/>
      <c r="F137" s="123"/>
    </row>
    <row r="138" spans="1:6" x14ac:dyDescent="0.2">
      <c r="A138" t="s">
        <v>17</v>
      </c>
      <c r="B138">
        <v>2009</v>
      </c>
      <c r="C138" t="s">
        <v>143</v>
      </c>
      <c r="D138" s="185">
        <v>0.56399999999999995</v>
      </c>
      <c r="E138" s="184"/>
      <c r="F138" s="123"/>
    </row>
    <row r="139" spans="1:6" x14ac:dyDescent="0.2">
      <c r="A139" t="s">
        <v>17</v>
      </c>
      <c r="B139">
        <v>2010</v>
      </c>
      <c r="C139" t="s">
        <v>143</v>
      </c>
      <c r="D139" s="185">
        <v>0.56399999999999995</v>
      </c>
      <c r="E139" s="184"/>
      <c r="F139" s="123"/>
    </row>
    <row r="140" spans="1:6" x14ac:dyDescent="0.2">
      <c r="A140" t="s">
        <v>17</v>
      </c>
      <c r="B140">
        <v>2011</v>
      </c>
      <c r="C140" t="s">
        <v>143</v>
      </c>
      <c r="D140" s="185">
        <v>0.56299999999999994</v>
      </c>
      <c r="E140" s="184"/>
      <c r="F140" s="123"/>
    </row>
    <row r="141" spans="1:6" x14ac:dyDescent="0.2">
      <c r="A141" t="s">
        <v>17</v>
      </c>
      <c r="B141">
        <v>2012</v>
      </c>
      <c r="C141" t="s">
        <v>143</v>
      </c>
      <c r="D141" s="185">
        <v>0.55100000000000005</v>
      </c>
      <c r="E141" s="184"/>
      <c r="F141" s="123"/>
    </row>
    <row r="142" spans="1:6" x14ac:dyDescent="0.2">
      <c r="A142" t="s">
        <v>17</v>
      </c>
      <c r="B142">
        <v>2013</v>
      </c>
      <c r="C142" t="s">
        <v>143</v>
      </c>
      <c r="D142" s="185">
        <v>0.52100000000000002</v>
      </c>
      <c r="E142" s="184"/>
      <c r="F142" s="123"/>
    </row>
    <row r="143" spans="1:6" x14ac:dyDescent="0.2">
      <c r="A143" t="s">
        <v>17</v>
      </c>
      <c r="B143">
        <v>2014</v>
      </c>
      <c r="C143" t="s">
        <v>143</v>
      </c>
      <c r="D143" s="185">
        <v>0.51200000000000001</v>
      </c>
      <c r="E143" s="184"/>
      <c r="F143" s="123"/>
    </row>
    <row r="144" spans="1:6" x14ac:dyDescent="0.2">
      <c r="A144" t="s">
        <v>17</v>
      </c>
      <c r="B144">
        <v>2015</v>
      </c>
      <c r="C144" t="s">
        <v>143</v>
      </c>
      <c r="D144" s="185">
        <v>0.503</v>
      </c>
      <c r="E144" s="184"/>
      <c r="F144" s="123"/>
    </row>
    <row r="145" spans="1:6" x14ac:dyDescent="0.2">
      <c r="A145" t="s">
        <v>18</v>
      </c>
      <c r="B145">
        <v>2009</v>
      </c>
      <c r="C145" t="s">
        <v>143</v>
      </c>
      <c r="D145" s="185">
        <v>0.58200000000000007</v>
      </c>
      <c r="E145" s="184"/>
      <c r="F145" s="123"/>
    </row>
    <row r="146" spans="1:6" x14ac:dyDescent="0.2">
      <c r="A146" t="s">
        <v>18</v>
      </c>
      <c r="B146">
        <v>2010</v>
      </c>
      <c r="C146" t="s">
        <v>143</v>
      </c>
      <c r="D146" s="185">
        <v>0.57100000000000006</v>
      </c>
      <c r="E146" s="184"/>
      <c r="F146" s="123"/>
    </row>
    <row r="147" spans="1:6" x14ac:dyDescent="0.2">
      <c r="A147" t="s">
        <v>18</v>
      </c>
      <c r="B147">
        <v>2011</v>
      </c>
      <c r="C147" t="s">
        <v>143</v>
      </c>
      <c r="D147" s="185">
        <v>0.56700000000000006</v>
      </c>
      <c r="E147" s="184"/>
      <c r="F147" s="123"/>
    </row>
    <row r="148" spans="1:6" x14ac:dyDescent="0.2">
      <c r="A148" t="s">
        <v>18</v>
      </c>
      <c r="B148">
        <v>2012</v>
      </c>
      <c r="C148" t="s">
        <v>143</v>
      </c>
      <c r="D148" s="185">
        <v>0.55299999999999994</v>
      </c>
      <c r="E148" s="184"/>
      <c r="F148" s="123"/>
    </row>
    <row r="149" spans="1:6" x14ac:dyDescent="0.2">
      <c r="A149" t="s">
        <v>18</v>
      </c>
      <c r="B149">
        <v>2013</v>
      </c>
      <c r="C149" t="s">
        <v>143</v>
      </c>
      <c r="D149" s="185">
        <v>0.53100000000000003</v>
      </c>
      <c r="E149" s="184"/>
      <c r="F149" s="123"/>
    </row>
    <row r="150" spans="1:6" x14ac:dyDescent="0.2">
      <c r="A150" t="s">
        <v>18</v>
      </c>
      <c r="B150">
        <v>2014</v>
      </c>
      <c r="C150" t="s">
        <v>143</v>
      </c>
      <c r="D150" s="185">
        <v>0.52400000000000002</v>
      </c>
      <c r="E150" s="184"/>
      <c r="F150" s="123"/>
    </row>
    <row r="151" spans="1:6" x14ac:dyDescent="0.2">
      <c r="A151" t="s">
        <v>18</v>
      </c>
      <c r="B151">
        <v>2015</v>
      </c>
      <c r="C151" t="s">
        <v>143</v>
      </c>
      <c r="D151" s="185">
        <v>0.51</v>
      </c>
      <c r="E151" s="184"/>
      <c r="F151" s="123"/>
    </row>
    <row r="152" spans="1:6" x14ac:dyDescent="0.2">
      <c r="A152" t="s">
        <v>3</v>
      </c>
      <c r="B152">
        <v>2009</v>
      </c>
      <c r="C152" t="s">
        <v>143</v>
      </c>
      <c r="D152" s="185">
        <v>0.55200000000000005</v>
      </c>
      <c r="E152" s="184"/>
      <c r="F152" s="123"/>
    </row>
    <row r="153" spans="1:6" x14ac:dyDescent="0.2">
      <c r="A153" t="s">
        <v>3</v>
      </c>
      <c r="B153">
        <v>2010</v>
      </c>
      <c r="C153" t="s">
        <v>143</v>
      </c>
      <c r="D153" s="185">
        <v>0.498</v>
      </c>
      <c r="E153" s="184"/>
      <c r="F153" s="123"/>
    </row>
    <row r="154" spans="1:6" x14ac:dyDescent="0.2">
      <c r="A154" t="s">
        <v>3</v>
      </c>
      <c r="B154">
        <v>2011</v>
      </c>
      <c r="C154" t="s">
        <v>143</v>
      </c>
      <c r="D154" s="185">
        <v>0.51500000000000001</v>
      </c>
      <c r="E154" s="184"/>
      <c r="F154" s="123"/>
    </row>
    <row r="155" spans="1:6" x14ac:dyDescent="0.2">
      <c r="A155" t="s">
        <v>3</v>
      </c>
      <c r="B155">
        <v>2012</v>
      </c>
      <c r="C155" t="s">
        <v>143</v>
      </c>
      <c r="D155" s="185">
        <v>0.503</v>
      </c>
      <c r="E155" s="184"/>
      <c r="F155" s="123"/>
    </row>
    <row r="156" spans="1:6" x14ac:dyDescent="0.2">
      <c r="A156" t="s">
        <v>3</v>
      </c>
      <c r="B156">
        <v>2013</v>
      </c>
      <c r="C156" t="s">
        <v>143</v>
      </c>
      <c r="D156" s="185">
        <v>0.497</v>
      </c>
      <c r="E156" s="184"/>
      <c r="F156" s="123"/>
    </row>
    <row r="157" spans="1:6" x14ac:dyDescent="0.2">
      <c r="A157" t="s">
        <v>3</v>
      </c>
      <c r="B157">
        <v>2014</v>
      </c>
      <c r="C157" t="s">
        <v>143</v>
      </c>
      <c r="D157" s="185">
        <v>0.48</v>
      </c>
      <c r="E157" s="184"/>
      <c r="F157" s="123"/>
    </row>
    <row r="158" spans="1:6" x14ac:dyDescent="0.2">
      <c r="A158" t="s">
        <v>3</v>
      </c>
      <c r="B158">
        <v>2015</v>
      </c>
      <c r="C158" t="s">
        <v>143</v>
      </c>
      <c r="D158" s="185">
        <v>0.49299999999999999</v>
      </c>
      <c r="E158" s="184"/>
      <c r="F158" s="123"/>
    </row>
    <row r="159" spans="1:6" x14ac:dyDescent="0.2">
      <c r="A159" t="s">
        <v>4</v>
      </c>
      <c r="B159">
        <v>2009</v>
      </c>
      <c r="C159" t="s">
        <v>143</v>
      </c>
      <c r="D159" s="185">
        <v>0.60899999999999999</v>
      </c>
      <c r="E159" s="184"/>
      <c r="F159" s="123"/>
    </row>
    <row r="160" spans="1:6" x14ac:dyDescent="0.2">
      <c r="A160" t="s">
        <v>4</v>
      </c>
      <c r="B160">
        <v>2010</v>
      </c>
      <c r="C160" t="s">
        <v>143</v>
      </c>
      <c r="D160" s="185">
        <v>0.59</v>
      </c>
      <c r="E160" s="184"/>
      <c r="F160" s="123"/>
    </row>
    <row r="161" spans="1:6" x14ac:dyDescent="0.2">
      <c r="A161" t="s">
        <v>4</v>
      </c>
      <c r="B161">
        <v>2011</v>
      </c>
      <c r="C161" t="s">
        <v>143</v>
      </c>
      <c r="D161" s="185">
        <v>0.60199999999999998</v>
      </c>
      <c r="E161" s="184"/>
      <c r="F161" s="123"/>
    </row>
    <row r="162" spans="1:6" x14ac:dyDescent="0.2">
      <c r="A162" t="s">
        <v>4</v>
      </c>
      <c r="B162">
        <v>2012</v>
      </c>
      <c r="C162" t="s">
        <v>143</v>
      </c>
      <c r="D162" s="185">
        <v>0.56299999999999994</v>
      </c>
      <c r="E162" s="184"/>
      <c r="F162" s="123"/>
    </row>
    <row r="163" spans="1:6" x14ac:dyDescent="0.2">
      <c r="A163" t="s">
        <v>4</v>
      </c>
      <c r="B163">
        <v>2013</v>
      </c>
      <c r="C163" t="s">
        <v>143</v>
      </c>
      <c r="D163" s="185">
        <v>0.54300000000000004</v>
      </c>
      <c r="E163" s="184"/>
      <c r="F163" s="123"/>
    </row>
    <row r="164" spans="1:6" x14ac:dyDescent="0.2">
      <c r="A164" t="s">
        <v>4</v>
      </c>
      <c r="B164">
        <v>2014</v>
      </c>
      <c r="C164" t="s">
        <v>143</v>
      </c>
      <c r="D164" s="185">
        <v>0.54800000000000004</v>
      </c>
      <c r="E164" s="184"/>
      <c r="F164" s="123"/>
    </row>
    <row r="165" spans="1:6" x14ac:dyDescent="0.2">
      <c r="A165" t="s">
        <v>4</v>
      </c>
      <c r="B165">
        <v>2015</v>
      </c>
      <c r="C165" t="s">
        <v>143</v>
      </c>
      <c r="D165" s="185">
        <v>0.5</v>
      </c>
      <c r="E165" s="184"/>
      <c r="F165" s="123"/>
    </row>
    <row r="166" spans="1:6" x14ac:dyDescent="0.2">
      <c r="A166" t="s">
        <v>5</v>
      </c>
      <c r="B166">
        <v>2009</v>
      </c>
      <c r="C166" t="s">
        <v>143</v>
      </c>
      <c r="D166" s="185">
        <v>0.57600000000000007</v>
      </c>
      <c r="E166" s="184"/>
      <c r="F166" s="123"/>
    </row>
    <row r="167" spans="1:6" x14ac:dyDescent="0.2">
      <c r="A167" t="s">
        <v>5</v>
      </c>
      <c r="B167">
        <v>2010</v>
      </c>
      <c r="C167" t="s">
        <v>143</v>
      </c>
      <c r="D167" s="185">
        <v>0.60299999999999998</v>
      </c>
      <c r="E167" s="184"/>
      <c r="F167" s="123"/>
    </row>
    <row r="168" spans="1:6" x14ac:dyDescent="0.2">
      <c r="A168" t="s">
        <v>5</v>
      </c>
      <c r="B168">
        <v>2011</v>
      </c>
      <c r="C168" t="s">
        <v>143</v>
      </c>
      <c r="D168" s="185">
        <v>0.53700000000000003</v>
      </c>
      <c r="E168" s="184"/>
      <c r="F168" s="123"/>
    </row>
    <row r="169" spans="1:6" x14ac:dyDescent="0.2">
      <c r="A169" t="s">
        <v>5</v>
      </c>
      <c r="B169">
        <v>2012</v>
      </c>
      <c r="C169" t="s">
        <v>143</v>
      </c>
      <c r="D169" s="185">
        <v>0.55700000000000005</v>
      </c>
      <c r="E169" s="184"/>
      <c r="F169" s="123"/>
    </row>
    <row r="170" spans="1:6" x14ac:dyDescent="0.2">
      <c r="A170" t="s">
        <v>5</v>
      </c>
      <c r="B170">
        <v>2013</v>
      </c>
      <c r="C170" t="s">
        <v>143</v>
      </c>
      <c r="D170" s="185">
        <v>0.504</v>
      </c>
      <c r="E170" s="184"/>
      <c r="F170" s="123"/>
    </row>
    <row r="171" spans="1:6" x14ac:dyDescent="0.2">
      <c r="A171" t="s">
        <v>5</v>
      </c>
      <c r="B171">
        <v>2014</v>
      </c>
      <c r="C171" t="s">
        <v>143</v>
      </c>
      <c r="D171" s="185">
        <v>0.5</v>
      </c>
      <c r="E171" s="184"/>
      <c r="F171" s="123"/>
    </row>
    <row r="172" spans="1:6" x14ac:dyDescent="0.2">
      <c r="A172" t="s">
        <v>5</v>
      </c>
      <c r="B172">
        <v>2015</v>
      </c>
      <c r="C172" t="s">
        <v>143</v>
      </c>
      <c r="D172" s="185">
        <v>0.496</v>
      </c>
      <c r="E172" s="184"/>
      <c r="F172" s="123"/>
    </row>
    <row r="173" spans="1:6" x14ac:dyDescent="0.2">
      <c r="A173" t="s">
        <v>203</v>
      </c>
      <c r="B173">
        <v>2009</v>
      </c>
      <c r="C173" t="s">
        <v>144</v>
      </c>
      <c r="D173" s="185">
        <v>0.46700000000000003</v>
      </c>
      <c r="E173" s="184"/>
      <c r="F173" s="123"/>
    </row>
    <row r="174" spans="1:6" x14ac:dyDescent="0.2">
      <c r="A174" t="s">
        <v>203</v>
      </c>
      <c r="B174">
        <v>2010</v>
      </c>
      <c r="C174" t="s">
        <v>144</v>
      </c>
      <c r="D174" s="185">
        <v>0.442</v>
      </c>
      <c r="E174" s="184"/>
      <c r="F174" s="123"/>
    </row>
    <row r="175" spans="1:6" x14ac:dyDescent="0.2">
      <c r="A175" t="s">
        <v>203</v>
      </c>
      <c r="B175">
        <v>2011</v>
      </c>
      <c r="C175" t="s">
        <v>144</v>
      </c>
      <c r="D175" s="185">
        <v>0.44900000000000001</v>
      </c>
      <c r="E175" s="184"/>
      <c r="F175" s="123"/>
    </row>
    <row r="176" spans="1:6" x14ac:dyDescent="0.2">
      <c r="A176" t="s">
        <v>203</v>
      </c>
      <c r="B176">
        <v>2012</v>
      </c>
      <c r="C176" t="s">
        <v>144</v>
      </c>
      <c r="D176" s="185">
        <v>0.44600000000000001</v>
      </c>
      <c r="E176" s="184"/>
      <c r="F176" s="123"/>
    </row>
    <row r="177" spans="1:6" x14ac:dyDescent="0.2">
      <c r="A177" t="s">
        <v>203</v>
      </c>
      <c r="B177">
        <v>2013</v>
      </c>
      <c r="C177" t="s">
        <v>144</v>
      </c>
      <c r="D177" s="185">
        <v>0.41399999999999998</v>
      </c>
      <c r="E177" s="184"/>
      <c r="F177" s="123"/>
    </row>
    <row r="178" spans="1:6" x14ac:dyDescent="0.2">
      <c r="A178" t="s">
        <v>203</v>
      </c>
      <c r="B178">
        <v>2014</v>
      </c>
      <c r="C178" t="s">
        <v>144</v>
      </c>
      <c r="D178" s="185">
        <v>0.41799999999999998</v>
      </c>
      <c r="E178" s="184"/>
      <c r="F178" s="123"/>
    </row>
    <row r="179" spans="1:6" x14ac:dyDescent="0.2">
      <c r="A179" t="s">
        <v>203</v>
      </c>
      <c r="B179">
        <v>2015</v>
      </c>
      <c r="C179" t="s">
        <v>144</v>
      </c>
      <c r="D179" s="185">
        <v>0.41399999999999998</v>
      </c>
      <c r="E179" s="184"/>
      <c r="F179" s="123"/>
    </row>
    <row r="180" spans="1:6" x14ac:dyDescent="0.2">
      <c r="A180" t="s">
        <v>17</v>
      </c>
      <c r="B180">
        <v>2009</v>
      </c>
      <c r="C180" t="s">
        <v>144</v>
      </c>
      <c r="D180" s="185">
        <v>0.48700000000000004</v>
      </c>
      <c r="E180" s="184"/>
      <c r="F180" s="123"/>
    </row>
    <row r="181" spans="1:6" x14ac:dyDescent="0.2">
      <c r="A181" t="s">
        <v>17</v>
      </c>
      <c r="B181">
        <v>2010</v>
      </c>
      <c r="C181" t="s">
        <v>144</v>
      </c>
      <c r="D181" s="185">
        <v>0.46799999999999997</v>
      </c>
      <c r="E181" s="184"/>
      <c r="F181" s="123"/>
    </row>
    <row r="182" spans="1:6" x14ac:dyDescent="0.2">
      <c r="A182" t="s">
        <v>17</v>
      </c>
      <c r="B182">
        <v>2011</v>
      </c>
      <c r="C182" t="s">
        <v>144</v>
      </c>
      <c r="D182" s="185">
        <v>0.47799999999999998</v>
      </c>
      <c r="E182" s="184"/>
      <c r="F182" s="123"/>
    </row>
    <row r="183" spans="1:6" x14ac:dyDescent="0.2">
      <c r="A183" t="s">
        <v>17</v>
      </c>
      <c r="B183">
        <v>2012</v>
      </c>
      <c r="C183" t="s">
        <v>144</v>
      </c>
      <c r="D183" s="185">
        <v>0.47299999999999998</v>
      </c>
      <c r="E183" s="184"/>
      <c r="F183" s="123"/>
    </row>
    <row r="184" spans="1:6" x14ac:dyDescent="0.2">
      <c r="A184" t="s">
        <v>17</v>
      </c>
      <c r="B184">
        <v>2013</v>
      </c>
      <c r="C184" t="s">
        <v>144</v>
      </c>
      <c r="D184" s="185">
        <v>0.443</v>
      </c>
      <c r="E184" s="184"/>
      <c r="F184" s="123"/>
    </row>
    <row r="185" spans="1:6" x14ac:dyDescent="0.2">
      <c r="A185" t="s">
        <v>17</v>
      </c>
      <c r="B185">
        <v>2014</v>
      </c>
      <c r="C185" t="s">
        <v>144</v>
      </c>
      <c r="D185" s="185">
        <v>0.438</v>
      </c>
      <c r="E185" s="184"/>
      <c r="F185" s="123"/>
    </row>
    <row r="186" spans="1:6" x14ac:dyDescent="0.2">
      <c r="A186" t="s">
        <v>17</v>
      </c>
      <c r="B186">
        <v>2015</v>
      </c>
      <c r="C186" t="s">
        <v>144</v>
      </c>
      <c r="D186" s="185">
        <v>0.434</v>
      </c>
      <c r="E186" s="184"/>
      <c r="F186" s="123"/>
    </row>
    <row r="187" spans="1:6" x14ac:dyDescent="0.2">
      <c r="A187" t="s">
        <v>18</v>
      </c>
      <c r="B187">
        <v>2009</v>
      </c>
      <c r="C187" t="s">
        <v>144</v>
      </c>
      <c r="D187" s="185">
        <v>0.502</v>
      </c>
      <c r="E187" s="184"/>
      <c r="F187" s="123"/>
    </row>
    <row r="188" spans="1:6" x14ac:dyDescent="0.2">
      <c r="A188" t="s">
        <v>18</v>
      </c>
      <c r="B188">
        <v>2010</v>
      </c>
      <c r="C188" t="s">
        <v>144</v>
      </c>
      <c r="D188" s="185">
        <v>0.48100000000000004</v>
      </c>
      <c r="E188" s="184"/>
      <c r="F188" s="123"/>
    </row>
    <row r="189" spans="1:6" x14ac:dyDescent="0.2">
      <c r="A189" t="s">
        <v>18</v>
      </c>
      <c r="B189">
        <v>2011</v>
      </c>
      <c r="C189" t="s">
        <v>144</v>
      </c>
      <c r="D189" s="185">
        <v>0.48899999999999999</v>
      </c>
      <c r="E189" s="184"/>
      <c r="F189" s="123"/>
    </row>
    <row r="190" spans="1:6" x14ac:dyDescent="0.2">
      <c r="A190" t="s">
        <v>18</v>
      </c>
      <c r="B190">
        <v>2012</v>
      </c>
      <c r="C190" t="s">
        <v>144</v>
      </c>
      <c r="D190" s="185">
        <v>0.48100000000000004</v>
      </c>
      <c r="E190" s="184"/>
      <c r="F190" s="123"/>
    </row>
    <row r="191" spans="1:6" x14ac:dyDescent="0.2">
      <c r="A191" t="s">
        <v>18</v>
      </c>
      <c r="B191">
        <v>2013</v>
      </c>
      <c r="C191" t="s">
        <v>144</v>
      </c>
      <c r="D191" s="185">
        <v>0.45600000000000002</v>
      </c>
      <c r="E191" s="184"/>
      <c r="F191" s="123"/>
    </row>
    <row r="192" spans="1:6" x14ac:dyDescent="0.2">
      <c r="A192" t="s">
        <v>18</v>
      </c>
      <c r="B192">
        <v>2014</v>
      </c>
      <c r="C192" t="s">
        <v>144</v>
      </c>
      <c r="D192" s="185">
        <v>0.45</v>
      </c>
      <c r="E192" s="184"/>
      <c r="F192" s="123"/>
    </row>
    <row r="193" spans="1:6" x14ac:dyDescent="0.2">
      <c r="A193" t="s">
        <v>18</v>
      </c>
      <c r="B193">
        <v>2015</v>
      </c>
      <c r="C193" t="s">
        <v>144</v>
      </c>
      <c r="D193" s="185">
        <v>0.442</v>
      </c>
      <c r="E193" s="184"/>
      <c r="F193" s="123"/>
    </row>
    <row r="194" spans="1:6" x14ac:dyDescent="0.2">
      <c r="A194" t="s">
        <v>3</v>
      </c>
      <c r="B194">
        <v>2009</v>
      </c>
      <c r="C194" t="s">
        <v>144</v>
      </c>
      <c r="D194" s="185">
        <v>0.47</v>
      </c>
      <c r="E194" s="184"/>
      <c r="F194" s="123"/>
    </row>
    <row r="195" spans="1:6" x14ac:dyDescent="0.2">
      <c r="A195" t="s">
        <v>3</v>
      </c>
      <c r="B195">
        <v>2010</v>
      </c>
      <c r="C195" t="s">
        <v>144</v>
      </c>
      <c r="D195" s="185">
        <v>0.38200000000000001</v>
      </c>
      <c r="E195" s="184"/>
      <c r="F195" s="123"/>
    </row>
    <row r="196" spans="1:6" x14ac:dyDescent="0.2">
      <c r="A196" t="s">
        <v>3</v>
      </c>
      <c r="B196">
        <v>2011</v>
      </c>
      <c r="C196" t="s">
        <v>144</v>
      </c>
      <c r="D196" s="185">
        <v>0.436</v>
      </c>
      <c r="E196" s="184"/>
      <c r="F196" s="123"/>
    </row>
    <row r="197" spans="1:6" x14ac:dyDescent="0.2">
      <c r="A197" t="s">
        <v>3</v>
      </c>
      <c r="B197">
        <v>2012</v>
      </c>
      <c r="C197" t="s">
        <v>144</v>
      </c>
      <c r="D197" s="185">
        <v>0.42899999999999999</v>
      </c>
      <c r="E197" s="184"/>
      <c r="F197" s="123"/>
    </row>
    <row r="198" spans="1:6" x14ac:dyDescent="0.2">
      <c r="A198" t="s">
        <v>3</v>
      </c>
      <c r="B198">
        <v>2013</v>
      </c>
      <c r="C198" t="s">
        <v>144</v>
      </c>
      <c r="D198" s="185">
        <v>0.41299999999999998</v>
      </c>
      <c r="E198" s="184"/>
      <c r="F198" s="123"/>
    </row>
    <row r="199" spans="1:6" x14ac:dyDescent="0.2">
      <c r="A199" t="s">
        <v>3</v>
      </c>
      <c r="B199">
        <v>2014</v>
      </c>
      <c r="C199" t="s">
        <v>144</v>
      </c>
      <c r="D199" s="185">
        <v>0.40899999999999997</v>
      </c>
      <c r="E199" s="184"/>
      <c r="F199" s="123"/>
    </row>
    <row r="200" spans="1:6" x14ac:dyDescent="0.2">
      <c r="A200" t="s">
        <v>3</v>
      </c>
      <c r="B200">
        <v>2015</v>
      </c>
      <c r="C200" t="s">
        <v>144</v>
      </c>
      <c r="D200" s="185">
        <v>0.44</v>
      </c>
      <c r="E200" s="184"/>
      <c r="F200" s="123"/>
    </row>
    <row r="201" spans="1:6" x14ac:dyDescent="0.2">
      <c r="A201" t="s">
        <v>4</v>
      </c>
      <c r="B201">
        <v>2009</v>
      </c>
      <c r="C201" t="s">
        <v>144</v>
      </c>
      <c r="D201" s="185">
        <v>0.53100000000000003</v>
      </c>
      <c r="E201" s="184"/>
      <c r="F201" s="123"/>
    </row>
    <row r="202" spans="1:6" x14ac:dyDescent="0.2">
      <c r="A202" t="s">
        <v>4</v>
      </c>
      <c r="B202">
        <v>2010</v>
      </c>
      <c r="C202" t="s">
        <v>144</v>
      </c>
      <c r="D202" s="185">
        <v>0.51</v>
      </c>
      <c r="E202" s="184"/>
      <c r="F202" s="123"/>
    </row>
    <row r="203" spans="1:6" x14ac:dyDescent="0.2">
      <c r="A203" t="s">
        <v>4</v>
      </c>
      <c r="B203">
        <v>2011</v>
      </c>
      <c r="C203" t="s">
        <v>144</v>
      </c>
      <c r="D203" s="185">
        <v>0.51900000000000002</v>
      </c>
      <c r="E203" s="184"/>
      <c r="F203" s="123"/>
    </row>
    <row r="204" spans="1:6" x14ac:dyDescent="0.2">
      <c r="A204" t="s">
        <v>4</v>
      </c>
      <c r="B204">
        <v>2012</v>
      </c>
      <c r="C204" t="s">
        <v>144</v>
      </c>
      <c r="D204" s="185">
        <v>0.48200000000000004</v>
      </c>
      <c r="E204" s="184"/>
      <c r="F204" s="123"/>
    </row>
    <row r="205" spans="1:6" x14ac:dyDescent="0.2">
      <c r="A205" t="s">
        <v>4</v>
      </c>
      <c r="B205">
        <v>2013</v>
      </c>
      <c r="C205" t="s">
        <v>144</v>
      </c>
      <c r="D205" s="185">
        <v>0.46899999999999997</v>
      </c>
      <c r="E205" s="184"/>
      <c r="F205" s="123"/>
    </row>
    <row r="206" spans="1:6" x14ac:dyDescent="0.2">
      <c r="A206" t="s">
        <v>4</v>
      </c>
      <c r="B206">
        <v>2014</v>
      </c>
      <c r="C206" t="s">
        <v>144</v>
      </c>
      <c r="D206" s="185">
        <v>0.47199999999999998</v>
      </c>
      <c r="E206" s="184"/>
      <c r="F206" s="123"/>
    </row>
    <row r="207" spans="1:6" x14ac:dyDescent="0.2">
      <c r="A207" t="s">
        <v>4</v>
      </c>
      <c r="B207">
        <v>2015</v>
      </c>
      <c r="C207" t="s">
        <v>144</v>
      </c>
      <c r="D207" s="185">
        <v>0.432</v>
      </c>
      <c r="E207" s="184"/>
      <c r="F207" s="123"/>
    </row>
    <row r="208" spans="1:6" x14ac:dyDescent="0.2">
      <c r="A208" t="s">
        <v>5</v>
      </c>
      <c r="B208">
        <v>2009</v>
      </c>
      <c r="C208" t="s">
        <v>144</v>
      </c>
      <c r="D208" s="185">
        <v>0.51100000000000001</v>
      </c>
      <c r="E208" s="184"/>
      <c r="F208" s="123"/>
    </row>
    <row r="209" spans="1:6" x14ac:dyDescent="0.2">
      <c r="A209" t="s">
        <v>5</v>
      </c>
      <c r="B209">
        <v>2010</v>
      </c>
      <c r="C209" t="s">
        <v>144</v>
      </c>
      <c r="D209" s="185">
        <v>0.496</v>
      </c>
      <c r="E209" s="184"/>
      <c r="F209" s="123"/>
    </row>
    <row r="210" spans="1:6" x14ac:dyDescent="0.2">
      <c r="A210" t="s">
        <v>5</v>
      </c>
      <c r="B210">
        <v>2011</v>
      </c>
      <c r="C210" t="s">
        <v>144</v>
      </c>
      <c r="D210" s="185">
        <v>0.44799999999999995</v>
      </c>
      <c r="E210" s="184"/>
      <c r="F210" s="123"/>
    </row>
    <row r="211" spans="1:6" x14ac:dyDescent="0.2">
      <c r="A211" t="s">
        <v>5</v>
      </c>
      <c r="B211">
        <v>2012</v>
      </c>
      <c r="C211" t="s">
        <v>144</v>
      </c>
      <c r="D211" s="185">
        <v>0.48299999999999998</v>
      </c>
      <c r="E211" s="184"/>
      <c r="F211" s="123"/>
    </row>
    <row r="212" spans="1:6" x14ac:dyDescent="0.2">
      <c r="A212" t="s">
        <v>5</v>
      </c>
      <c r="B212">
        <v>2013</v>
      </c>
      <c r="C212" t="s">
        <v>144</v>
      </c>
      <c r="D212" s="371">
        <v>0.44400000000000001</v>
      </c>
    </row>
    <row r="213" spans="1:6" x14ac:dyDescent="0.2">
      <c r="A213" t="s">
        <v>5</v>
      </c>
      <c r="B213">
        <v>2014</v>
      </c>
      <c r="C213" t="s">
        <v>144</v>
      </c>
      <c r="D213" s="185">
        <v>0.4</v>
      </c>
    </row>
    <row r="214" spans="1:6" x14ac:dyDescent="0.2">
      <c r="A214" t="s">
        <v>5</v>
      </c>
      <c r="B214">
        <v>2015</v>
      </c>
      <c r="C214" t="s">
        <v>144</v>
      </c>
      <c r="D214" s="185">
        <v>0.43099999999999999</v>
      </c>
    </row>
    <row r="215" spans="1:6" x14ac:dyDescent="0.2">
      <c r="D215" s="40"/>
    </row>
    <row r="216" spans="1:6" x14ac:dyDescent="0.2">
      <c r="D216" s="127"/>
    </row>
    <row r="217" spans="1:6" x14ac:dyDescent="0.2">
      <c r="D217" s="40"/>
    </row>
    <row r="218" spans="1:6" x14ac:dyDescent="0.2">
      <c r="D218" s="40"/>
    </row>
    <row r="219" spans="1:6" x14ac:dyDescent="0.2">
      <c r="D219" s="127"/>
    </row>
    <row r="220" spans="1:6" x14ac:dyDescent="0.2">
      <c r="D220" s="40"/>
    </row>
    <row r="221" spans="1:6" x14ac:dyDescent="0.2">
      <c r="D221" s="40"/>
    </row>
    <row r="222" spans="1:6" x14ac:dyDescent="0.2">
      <c r="D222" s="40"/>
    </row>
    <row r="223" spans="1:6" x14ac:dyDescent="0.2">
      <c r="D223" s="40"/>
    </row>
    <row r="224" spans="1:6" x14ac:dyDescent="0.2">
      <c r="D224" s="40"/>
    </row>
    <row r="225" spans="4:4" x14ac:dyDescent="0.2">
      <c r="D225" s="40"/>
    </row>
    <row r="226" spans="4:4" x14ac:dyDescent="0.2">
      <c r="D226" s="40"/>
    </row>
    <row r="227" spans="4:4" x14ac:dyDescent="0.2">
      <c r="D227" s="40"/>
    </row>
    <row r="228" spans="4:4" x14ac:dyDescent="0.2">
      <c r="D228" s="40"/>
    </row>
    <row r="229" spans="4:4" x14ac:dyDescent="0.2">
      <c r="D229" s="40"/>
    </row>
    <row r="230" spans="4:4" x14ac:dyDescent="0.2">
      <c r="D230" s="128"/>
    </row>
    <row r="231" spans="4:4" x14ac:dyDescent="0.2">
      <c r="D231" s="40"/>
    </row>
    <row r="232" spans="4:4" x14ac:dyDescent="0.2">
      <c r="D232" s="129"/>
    </row>
    <row r="233" spans="4:4" x14ac:dyDescent="0.2">
      <c r="D233" s="40"/>
    </row>
    <row r="234" spans="4:4" x14ac:dyDescent="0.2">
      <c r="D234" s="129"/>
    </row>
    <row r="235" spans="4:4" x14ac:dyDescent="0.2">
      <c r="D235" s="40"/>
    </row>
    <row r="236" spans="4:4" x14ac:dyDescent="0.2">
      <c r="D236" s="40"/>
    </row>
    <row r="237" spans="4:4" x14ac:dyDescent="0.2">
      <c r="D237" s="40"/>
    </row>
    <row r="238" spans="4:4" x14ac:dyDescent="0.2">
      <c r="D238" s="40"/>
    </row>
    <row r="239" spans="4:4" x14ac:dyDescent="0.2">
      <c r="D239" s="40"/>
    </row>
    <row r="240" spans="4:4" x14ac:dyDescent="0.2">
      <c r="D240" s="96"/>
    </row>
  </sheetData>
  <phoneticPr fontId="5" type="noConversion"/>
  <hyperlinks>
    <hyperlink ref="H1" location="'10'!A1" display="&lt;&lt; Chart"/>
    <hyperlink ref="G1" location="Contents!A1" display="&lt;&lt; Contents"/>
    <hyperlink ref="A2" r:id="rId1"/>
  </hyperlinks>
  <pageMargins left="0.75" right="0.75" top="1" bottom="1" header="0.5" footer="0.5"/>
  <pageSetup paperSize="9" orientation="portrait" verticalDpi="0" r:id="rId2"/>
  <headerFooter alignWithMargins="0"/>
  <tableParts count="1">
    <tablePart r:id="rId3"/>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98"/>
  <sheetViews>
    <sheetView showGridLines="0" topLeftCell="A91" workbookViewId="0">
      <selection activeCell="B110" sqref="B110"/>
    </sheetView>
  </sheetViews>
  <sheetFormatPr defaultRowHeight="12.75" x14ac:dyDescent="0.2"/>
  <cols>
    <col min="2" max="2" width="17" bestFit="1" customWidth="1"/>
    <col min="3" max="3" width="12.5703125" customWidth="1"/>
    <col min="5" max="5" width="9.28515625" bestFit="1" customWidth="1"/>
    <col min="7" max="7" width="11.28515625" bestFit="1" customWidth="1"/>
    <col min="9" max="9" width="18.42578125" bestFit="1" customWidth="1"/>
  </cols>
  <sheetData>
    <row r="1" spans="1:16" ht="15.75" customHeight="1" x14ac:dyDescent="0.25">
      <c r="A1" s="14" t="s">
        <v>135</v>
      </c>
      <c r="B1" s="1"/>
      <c r="C1" s="1"/>
      <c r="D1" s="1"/>
      <c r="E1" s="1"/>
      <c r="F1" s="1"/>
      <c r="G1" s="69" t="s">
        <v>152</v>
      </c>
      <c r="H1" s="69" t="s">
        <v>99</v>
      </c>
      <c r="I1" s="9" t="s">
        <v>10</v>
      </c>
      <c r="J1" s="1"/>
      <c r="K1" s="10">
        <v>2016</v>
      </c>
      <c r="L1" s="1"/>
      <c r="M1" s="1"/>
      <c r="N1" s="1"/>
      <c r="O1" s="1"/>
      <c r="P1" s="1"/>
    </row>
    <row r="2" spans="1:16" ht="14.25" x14ac:dyDescent="0.2">
      <c r="A2" s="67" t="s">
        <v>134</v>
      </c>
      <c r="I2" s="9" t="s">
        <v>11</v>
      </c>
      <c r="J2" s="1"/>
      <c r="K2" s="10">
        <v>2017</v>
      </c>
      <c r="L2" s="1"/>
      <c r="M2" s="1"/>
      <c r="N2" s="1"/>
      <c r="O2" s="1"/>
      <c r="P2" s="1"/>
    </row>
    <row r="3" spans="1:16" ht="14.25" x14ac:dyDescent="0.2">
      <c r="I3" s="9" t="s">
        <v>12</v>
      </c>
      <c r="J3" s="9"/>
      <c r="K3" s="9" t="s">
        <v>13</v>
      </c>
      <c r="L3" s="1"/>
      <c r="M3" s="1"/>
      <c r="N3" s="1"/>
      <c r="O3" s="1"/>
      <c r="P3" s="1"/>
    </row>
    <row r="4" spans="1:16" x14ac:dyDescent="0.2">
      <c r="A4" s="15" t="s">
        <v>2</v>
      </c>
      <c r="B4" s="15" t="s">
        <v>127</v>
      </c>
      <c r="C4" s="15" t="s">
        <v>0</v>
      </c>
      <c r="D4" s="15" t="s">
        <v>8</v>
      </c>
    </row>
    <row r="5" spans="1:16" ht="14.25" x14ac:dyDescent="0.2">
      <c r="A5">
        <v>2010</v>
      </c>
      <c r="B5" t="s">
        <v>128</v>
      </c>
      <c r="C5" t="s">
        <v>3</v>
      </c>
      <c r="D5" s="194">
        <v>7.0999999999999994E-2</v>
      </c>
      <c r="E5" s="184"/>
      <c r="I5" s="9" t="s">
        <v>14</v>
      </c>
      <c r="J5" s="1"/>
      <c r="K5" s="1"/>
      <c r="L5" s="1"/>
      <c r="M5" s="1"/>
      <c r="N5" s="1"/>
      <c r="O5" s="1"/>
      <c r="P5" s="1"/>
    </row>
    <row r="6" spans="1:16" ht="14.25" x14ac:dyDescent="0.2">
      <c r="A6">
        <v>2011</v>
      </c>
      <c r="B6" t="s">
        <v>128</v>
      </c>
      <c r="C6" t="s">
        <v>3</v>
      </c>
      <c r="D6" s="194">
        <v>7.8E-2</v>
      </c>
      <c r="E6" s="184"/>
      <c r="F6" s="114"/>
      <c r="I6" s="11">
        <v>42913</v>
      </c>
      <c r="J6" s="1"/>
      <c r="K6" s="1"/>
      <c r="L6" s="1"/>
      <c r="M6" s="1"/>
      <c r="N6" s="78"/>
      <c r="O6" s="1"/>
      <c r="P6" s="1"/>
    </row>
    <row r="7" spans="1:16" x14ac:dyDescent="0.2">
      <c r="A7">
        <v>2012</v>
      </c>
      <c r="B7" t="s">
        <v>128</v>
      </c>
      <c r="C7" t="s">
        <v>3</v>
      </c>
      <c r="D7" s="194">
        <v>7.0999999999999994E-2</v>
      </c>
      <c r="E7" s="184"/>
      <c r="F7" s="114"/>
    </row>
    <row r="8" spans="1:16" x14ac:dyDescent="0.2">
      <c r="A8">
        <v>2013</v>
      </c>
      <c r="B8" t="s">
        <v>128</v>
      </c>
      <c r="C8" t="s">
        <v>3</v>
      </c>
      <c r="D8" s="194">
        <v>6.2E-2</v>
      </c>
      <c r="E8" s="184"/>
      <c r="F8" s="114"/>
    </row>
    <row r="9" spans="1:16" x14ac:dyDescent="0.2">
      <c r="A9">
        <v>2014</v>
      </c>
      <c r="B9" t="s">
        <v>128</v>
      </c>
      <c r="C9" t="s">
        <v>3</v>
      </c>
      <c r="D9" s="194">
        <v>5.6000000000000001E-2</v>
      </c>
      <c r="E9" s="184"/>
      <c r="F9" s="114"/>
    </row>
    <row r="10" spans="1:16" x14ac:dyDescent="0.2">
      <c r="A10">
        <v>2015</v>
      </c>
      <c r="B10" t="s">
        <v>128</v>
      </c>
      <c r="C10" t="s">
        <v>3</v>
      </c>
      <c r="D10" s="194">
        <v>6.0999999999999999E-2</v>
      </c>
      <c r="E10" s="184"/>
      <c r="F10" s="114"/>
    </row>
    <row r="11" spans="1:16" x14ac:dyDescent="0.2">
      <c r="A11">
        <v>2016</v>
      </c>
      <c r="B11" t="s">
        <v>128</v>
      </c>
      <c r="C11" t="s">
        <v>3</v>
      </c>
      <c r="D11" s="194">
        <v>5.8999999999999997E-2</v>
      </c>
      <c r="E11" s="184"/>
      <c r="F11" s="114"/>
    </row>
    <row r="12" spans="1:16" x14ac:dyDescent="0.2">
      <c r="A12">
        <v>2010</v>
      </c>
      <c r="B12" t="s">
        <v>128</v>
      </c>
      <c r="C12" t="s">
        <v>4</v>
      </c>
      <c r="D12" s="194">
        <v>7.0000000000000007E-2</v>
      </c>
      <c r="E12" s="184"/>
      <c r="F12" s="114"/>
    </row>
    <row r="13" spans="1:16" x14ac:dyDescent="0.2">
      <c r="A13">
        <v>2011</v>
      </c>
      <c r="B13" t="s">
        <v>128</v>
      </c>
      <c r="C13" t="s">
        <v>4</v>
      </c>
      <c r="D13" s="194">
        <v>7.0000000000000007E-2</v>
      </c>
      <c r="E13" s="195"/>
      <c r="F13" s="114"/>
    </row>
    <row r="14" spans="1:16" x14ac:dyDescent="0.2">
      <c r="A14">
        <v>2012</v>
      </c>
      <c r="B14" t="s">
        <v>128</v>
      </c>
      <c r="C14" t="s">
        <v>4</v>
      </c>
      <c r="D14" s="194">
        <v>0.06</v>
      </c>
      <c r="E14" s="184"/>
      <c r="F14" s="114"/>
    </row>
    <row r="15" spans="1:16" x14ac:dyDescent="0.2">
      <c r="A15">
        <v>2013</v>
      </c>
      <c r="B15" t="s">
        <v>128</v>
      </c>
      <c r="C15" t="s">
        <v>4</v>
      </c>
      <c r="D15" s="194">
        <v>5.8000000000000003E-2</v>
      </c>
      <c r="E15" s="184"/>
      <c r="F15" s="114"/>
    </row>
    <row r="16" spans="1:16" x14ac:dyDescent="0.2">
      <c r="A16">
        <v>2014</v>
      </c>
      <c r="B16" t="s">
        <v>128</v>
      </c>
      <c r="C16" t="s">
        <v>4</v>
      </c>
      <c r="D16" s="194">
        <v>5.0999999999999997E-2</v>
      </c>
      <c r="E16" s="184"/>
      <c r="F16" s="114"/>
    </row>
    <row r="17" spans="1:6" x14ac:dyDescent="0.2">
      <c r="A17">
        <v>2015</v>
      </c>
      <c r="B17" t="s">
        <v>128</v>
      </c>
      <c r="C17" t="s">
        <v>4</v>
      </c>
      <c r="D17" s="194">
        <v>4.9000000000000002E-2</v>
      </c>
      <c r="E17" s="184"/>
      <c r="F17" s="114"/>
    </row>
    <row r="18" spans="1:6" x14ac:dyDescent="0.2">
      <c r="A18">
        <v>2016</v>
      </c>
      <c r="B18" t="s">
        <v>128</v>
      </c>
      <c r="C18" t="s">
        <v>4</v>
      </c>
      <c r="D18" s="194">
        <v>5.0999999999999997E-2</v>
      </c>
      <c r="E18" s="184"/>
      <c r="F18" s="114"/>
    </row>
    <row r="19" spans="1:6" x14ac:dyDescent="0.2">
      <c r="A19">
        <v>2010</v>
      </c>
      <c r="B19" t="s">
        <v>128</v>
      </c>
      <c r="C19" t="s">
        <v>5</v>
      </c>
      <c r="D19" s="194">
        <v>0.08</v>
      </c>
      <c r="E19" s="184"/>
      <c r="F19" s="114"/>
    </row>
    <row r="20" spans="1:6" x14ac:dyDescent="0.2">
      <c r="A20">
        <v>2011</v>
      </c>
      <c r="B20" t="s">
        <v>128</v>
      </c>
      <c r="C20" t="s">
        <v>5</v>
      </c>
      <c r="D20" s="194">
        <v>8.4000000000000005E-2</v>
      </c>
      <c r="E20" s="184"/>
      <c r="F20" s="114"/>
    </row>
    <row r="21" spans="1:6" x14ac:dyDescent="0.2">
      <c r="A21">
        <v>2012</v>
      </c>
      <c r="B21" t="s">
        <v>128</v>
      </c>
      <c r="C21" t="s">
        <v>5</v>
      </c>
      <c r="D21" s="194">
        <v>6.9000000000000006E-2</v>
      </c>
      <c r="E21" s="184"/>
      <c r="F21" s="114"/>
    </row>
    <row r="22" spans="1:6" x14ac:dyDescent="0.2">
      <c r="A22">
        <v>2013</v>
      </c>
      <c r="B22" t="s">
        <v>128</v>
      </c>
      <c r="C22" t="s">
        <v>5</v>
      </c>
      <c r="D22" s="194">
        <v>6.6000000000000003E-2</v>
      </c>
      <c r="E22" s="184"/>
      <c r="F22" s="114"/>
    </row>
    <row r="23" spans="1:6" x14ac:dyDescent="0.2">
      <c r="A23">
        <v>2014</v>
      </c>
      <c r="B23" t="s">
        <v>128</v>
      </c>
      <c r="C23" t="s">
        <v>5</v>
      </c>
      <c r="D23" s="194">
        <v>6.8000000000000005E-2</v>
      </c>
      <c r="E23" s="184"/>
      <c r="F23" s="114"/>
    </row>
    <row r="24" spans="1:6" x14ac:dyDescent="0.2">
      <c r="A24">
        <v>2015</v>
      </c>
      <c r="B24" t="s">
        <v>128</v>
      </c>
      <c r="C24" t="s">
        <v>5</v>
      </c>
      <c r="D24" s="194">
        <v>5.9000000000000004E-2</v>
      </c>
      <c r="E24" s="184"/>
      <c r="F24" s="114"/>
    </row>
    <row r="25" spans="1:6" x14ac:dyDescent="0.2">
      <c r="A25">
        <v>2016</v>
      </c>
      <c r="B25" t="s">
        <v>128</v>
      </c>
      <c r="C25" t="s">
        <v>5</v>
      </c>
      <c r="D25" s="194">
        <v>6.9000000000000006E-2</v>
      </c>
      <c r="E25" s="184"/>
      <c r="F25" s="114"/>
    </row>
    <row r="26" spans="1:6" x14ac:dyDescent="0.2">
      <c r="A26">
        <v>2010</v>
      </c>
      <c r="B26" t="s">
        <v>128</v>
      </c>
      <c r="C26" t="s">
        <v>109</v>
      </c>
      <c r="D26" s="194">
        <v>0.113</v>
      </c>
      <c r="E26" s="184"/>
      <c r="F26" s="114"/>
    </row>
    <row r="27" spans="1:6" x14ac:dyDescent="0.2">
      <c r="A27">
        <v>2011</v>
      </c>
      <c r="B27" t="s">
        <v>128</v>
      </c>
      <c r="C27" t="s">
        <v>109</v>
      </c>
      <c r="D27" s="194">
        <v>0.107</v>
      </c>
      <c r="E27" s="184"/>
      <c r="F27" s="114"/>
    </row>
    <row r="28" spans="1:6" x14ac:dyDescent="0.2">
      <c r="A28">
        <v>2012</v>
      </c>
      <c r="B28" t="s">
        <v>128</v>
      </c>
      <c r="C28" t="s">
        <v>109</v>
      </c>
      <c r="D28" s="194">
        <v>9.6999999999999989E-2</v>
      </c>
      <c r="E28" s="184"/>
      <c r="F28" s="114"/>
    </row>
    <row r="29" spans="1:6" x14ac:dyDescent="0.2">
      <c r="A29">
        <v>2013</v>
      </c>
      <c r="B29" t="s">
        <v>128</v>
      </c>
      <c r="C29" t="s">
        <v>109</v>
      </c>
      <c r="D29" s="194">
        <v>9.4E-2</v>
      </c>
      <c r="E29" s="184"/>
      <c r="F29" s="114"/>
    </row>
    <row r="30" spans="1:6" x14ac:dyDescent="0.2">
      <c r="A30">
        <v>2014</v>
      </c>
      <c r="B30" t="s">
        <v>128</v>
      </c>
      <c r="C30" t="s">
        <v>109</v>
      </c>
      <c r="D30" s="194">
        <v>8.7999999999999995E-2</v>
      </c>
      <c r="E30" s="184"/>
      <c r="F30" s="114"/>
    </row>
    <row r="31" spans="1:6" x14ac:dyDescent="0.2">
      <c r="A31">
        <v>2015</v>
      </c>
      <c r="B31" t="s">
        <v>128</v>
      </c>
      <c r="C31" t="s">
        <v>109</v>
      </c>
      <c r="D31" s="194">
        <v>8.5999999999999993E-2</v>
      </c>
      <c r="E31" s="184"/>
      <c r="F31" s="114"/>
    </row>
    <row r="32" spans="1:6" x14ac:dyDescent="0.2">
      <c r="A32">
        <v>2016</v>
      </c>
      <c r="B32" t="s">
        <v>128</v>
      </c>
      <c r="C32" t="s">
        <v>109</v>
      </c>
      <c r="D32" s="194">
        <v>0.08</v>
      </c>
      <c r="E32" s="184"/>
      <c r="F32" s="114"/>
    </row>
    <row r="33" spans="1:6" x14ac:dyDescent="0.2">
      <c r="A33">
        <v>2010</v>
      </c>
      <c r="B33" t="s">
        <v>128</v>
      </c>
      <c r="C33" t="s">
        <v>17</v>
      </c>
      <c r="D33" s="194">
        <v>8.4000000000000005E-2</v>
      </c>
      <c r="E33" s="184"/>
      <c r="F33" s="114"/>
    </row>
    <row r="34" spans="1:6" x14ac:dyDescent="0.2">
      <c r="A34">
        <v>2011</v>
      </c>
      <c r="B34" t="s">
        <v>128</v>
      </c>
      <c r="C34" t="s">
        <v>17</v>
      </c>
      <c r="D34" s="194">
        <v>7.9000000000000001E-2</v>
      </c>
      <c r="E34" s="184"/>
      <c r="F34" s="114"/>
    </row>
    <row r="35" spans="1:6" x14ac:dyDescent="0.2">
      <c r="A35">
        <v>2012</v>
      </c>
      <c r="B35" t="s">
        <v>128</v>
      </c>
      <c r="C35" t="s">
        <v>17</v>
      </c>
      <c r="D35" s="194">
        <v>6.9000000000000006E-2</v>
      </c>
      <c r="E35" s="184"/>
      <c r="F35" s="114"/>
    </row>
    <row r="36" spans="1:6" x14ac:dyDescent="0.2">
      <c r="A36">
        <v>2013</v>
      </c>
      <c r="B36" t="s">
        <v>128</v>
      </c>
      <c r="C36" t="s">
        <v>17</v>
      </c>
      <c r="D36" s="194">
        <v>6.5000000000000002E-2</v>
      </c>
      <c r="E36" s="184"/>
      <c r="F36" s="114"/>
    </row>
    <row r="37" spans="1:6" x14ac:dyDescent="0.2">
      <c r="A37">
        <v>2014</v>
      </c>
      <c r="B37" t="s">
        <v>128</v>
      </c>
      <c r="C37" t="s">
        <v>17</v>
      </c>
      <c r="D37" s="194">
        <v>5.6000000000000001E-2</v>
      </c>
      <c r="E37" s="184"/>
      <c r="F37" s="114"/>
    </row>
    <row r="38" spans="1:6" x14ac:dyDescent="0.2">
      <c r="A38">
        <v>2015</v>
      </c>
      <c r="B38" t="s">
        <v>128</v>
      </c>
      <c r="C38" t="s">
        <v>17</v>
      </c>
      <c r="D38" s="194">
        <v>6.3E-2</v>
      </c>
      <c r="E38" s="184"/>
      <c r="F38" s="114"/>
    </row>
    <row r="39" spans="1:6" x14ac:dyDescent="0.2">
      <c r="A39">
        <v>2016</v>
      </c>
      <c r="B39" t="s">
        <v>128</v>
      </c>
      <c r="C39" t="s">
        <v>17</v>
      </c>
      <c r="D39" s="194">
        <v>5.3999999999999999E-2</v>
      </c>
      <c r="E39" s="184"/>
      <c r="F39" s="114"/>
    </row>
    <row r="40" spans="1:6" x14ac:dyDescent="0.2">
      <c r="A40">
        <v>2010</v>
      </c>
      <c r="B40" t="s">
        <v>128</v>
      </c>
      <c r="C40" t="s">
        <v>18</v>
      </c>
      <c r="D40" s="194">
        <v>8.3000000000000004E-2</v>
      </c>
      <c r="E40" s="184"/>
      <c r="F40" s="114"/>
    </row>
    <row r="41" spans="1:6" x14ac:dyDescent="0.2">
      <c r="A41">
        <v>2011</v>
      </c>
      <c r="B41" t="s">
        <v>128</v>
      </c>
      <c r="C41" t="s">
        <v>18</v>
      </c>
      <c r="D41" s="194">
        <v>0.08</v>
      </c>
      <c r="E41" s="184"/>
      <c r="F41" s="114"/>
    </row>
    <row r="42" spans="1:6" x14ac:dyDescent="0.2">
      <c r="A42">
        <v>2012</v>
      </c>
      <c r="B42" t="s">
        <v>128</v>
      </c>
      <c r="C42" t="s">
        <v>18</v>
      </c>
      <c r="D42" s="194">
        <v>6.9000000000000006E-2</v>
      </c>
      <c r="E42" s="184"/>
      <c r="F42" s="114"/>
    </row>
    <row r="43" spans="1:6" x14ac:dyDescent="0.2">
      <c r="A43">
        <v>2013</v>
      </c>
      <c r="B43" t="s">
        <v>128</v>
      </c>
      <c r="C43" t="s">
        <v>18</v>
      </c>
      <c r="D43" s="194">
        <v>6.6000000000000003E-2</v>
      </c>
      <c r="E43" s="184"/>
      <c r="F43" s="114"/>
    </row>
    <row r="44" spans="1:6" x14ac:dyDescent="0.2">
      <c r="A44">
        <v>2014</v>
      </c>
      <c r="B44" t="s">
        <v>128</v>
      </c>
      <c r="C44" t="s">
        <v>18</v>
      </c>
      <c r="D44" s="194">
        <v>5.6000000000000001E-2</v>
      </c>
      <c r="E44" s="184"/>
      <c r="F44" s="114"/>
    </row>
    <row r="45" spans="1:6" x14ac:dyDescent="0.2">
      <c r="A45">
        <v>2015</v>
      </c>
      <c r="B45" t="s">
        <v>128</v>
      </c>
      <c r="C45" t="s">
        <v>18</v>
      </c>
      <c r="D45" s="194">
        <v>5.5E-2</v>
      </c>
      <c r="E45" s="184"/>
      <c r="F45" s="114"/>
    </row>
    <row r="46" spans="1:6" x14ac:dyDescent="0.2">
      <c r="A46">
        <v>2016</v>
      </c>
      <c r="B46" t="s">
        <v>128</v>
      </c>
      <c r="C46" t="s">
        <v>18</v>
      </c>
      <c r="D46" s="194">
        <v>5.0999999999999997E-2</v>
      </c>
      <c r="E46" s="184"/>
      <c r="F46" s="114"/>
    </row>
    <row r="47" spans="1:6" x14ac:dyDescent="0.2">
      <c r="A47">
        <v>2010</v>
      </c>
      <c r="B47" t="s">
        <v>128</v>
      </c>
      <c r="C47" t="s">
        <v>6</v>
      </c>
      <c r="D47" s="194">
        <v>7.1999999999999995E-2</v>
      </c>
      <c r="E47" s="184"/>
      <c r="F47" s="114"/>
    </row>
    <row r="48" spans="1:6" x14ac:dyDescent="0.2">
      <c r="A48">
        <v>2011</v>
      </c>
      <c r="B48" t="s">
        <v>128</v>
      </c>
      <c r="C48" t="s">
        <v>6</v>
      </c>
      <c r="D48" s="194">
        <v>7.4999999999999997E-2</v>
      </c>
      <c r="E48" s="184"/>
      <c r="F48" s="114"/>
    </row>
    <row r="49" spans="1:6" x14ac:dyDescent="0.2">
      <c r="A49">
        <v>2012</v>
      </c>
      <c r="B49" t="s">
        <v>128</v>
      </c>
      <c r="C49" t="s">
        <v>6</v>
      </c>
      <c r="D49" s="194">
        <v>6.5000000000000002E-2</v>
      </c>
      <c r="E49" s="184"/>
      <c r="F49" s="114"/>
    </row>
    <row r="50" spans="1:6" x14ac:dyDescent="0.2">
      <c r="A50">
        <v>2013</v>
      </c>
      <c r="B50" t="s">
        <v>128</v>
      </c>
      <c r="C50" t="s">
        <v>6</v>
      </c>
      <c r="D50" s="194">
        <v>6.0999999999999999E-2</v>
      </c>
      <c r="E50" s="184"/>
      <c r="F50" s="114"/>
    </row>
    <row r="51" spans="1:6" x14ac:dyDescent="0.2">
      <c r="A51">
        <v>2014</v>
      </c>
      <c r="B51" t="s">
        <v>128</v>
      </c>
      <c r="C51" t="s">
        <v>6</v>
      </c>
      <c r="D51" s="194">
        <v>5.6000000000000001E-2</v>
      </c>
      <c r="E51" s="184"/>
      <c r="F51" s="114"/>
    </row>
    <row r="52" spans="1:6" x14ac:dyDescent="0.2">
      <c r="A52">
        <v>2015</v>
      </c>
      <c r="B52" t="s">
        <v>128</v>
      </c>
      <c r="C52" t="s">
        <v>6</v>
      </c>
      <c r="D52" s="194">
        <v>5.5E-2</v>
      </c>
      <c r="E52" s="184"/>
      <c r="F52" s="114"/>
    </row>
    <row r="53" spans="1:6" x14ac:dyDescent="0.2">
      <c r="A53">
        <v>2016</v>
      </c>
      <c r="B53" t="s">
        <v>128</v>
      </c>
      <c r="C53" t="s">
        <v>6</v>
      </c>
      <c r="D53" s="194">
        <v>5.7000000000000002E-2</v>
      </c>
      <c r="E53" s="184"/>
      <c r="F53" s="114"/>
    </row>
    <row r="54" spans="1:6" x14ac:dyDescent="0.2">
      <c r="A54">
        <v>2010</v>
      </c>
      <c r="B54" t="s">
        <v>129</v>
      </c>
      <c r="C54" t="s">
        <v>3</v>
      </c>
      <c r="D54" s="18">
        <v>0.14499999999999999</v>
      </c>
      <c r="E54" s="184"/>
      <c r="F54" s="114"/>
    </row>
    <row r="55" spans="1:6" x14ac:dyDescent="0.2">
      <c r="A55">
        <v>2011</v>
      </c>
      <c r="B55" t="s">
        <v>129</v>
      </c>
      <c r="C55" t="s">
        <v>3</v>
      </c>
      <c r="D55" s="18">
        <v>0.112</v>
      </c>
      <c r="E55" s="184"/>
      <c r="F55" s="114"/>
    </row>
    <row r="56" spans="1:6" x14ac:dyDescent="0.2">
      <c r="A56">
        <v>2012</v>
      </c>
      <c r="B56" t="s">
        <v>129</v>
      </c>
      <c r="C56" t="s">
        <v>3</v>
      </c>
      <c r="D56" s="18">
        <v>0.1</v>
      </c>
      <c r="E56" s="184"/>
      <c r="F56" s="114"/>
    </row>
    <row r="57" spans="1:6" x14ac:dyDescent="0.2">
      <c r="A57">
        <v>2013</v>
      </c>
      <c r="B57" t="s">
        <v>129</v>
      </c>
      <c r="C57" t="s">
        <v>3</v>
      </c>
      <c r="D57" s="194">
        <v>0.11</v>
      </c>
      <c r="E57" s="184"/>
      <c r="F57" s="114"/>
    </row>
    <row r="58" spans="1:6" x14ac:dyDescent="0.2">
      <c r="A58">
        <v>2014</v>
      </c>
      <c r="B58" t="s">
        <v>129</v>
      </c>
      <c r="C58" t="s">
        <v>3</v>
      </c>
      <c r="D58" s="194">
        <v>0.10100000000000001</v>
      </c>
      <c r="E58" s="184"/>
      <c r="F58" s="114"/>
    </row>
    <row r="59" spans="1:6" x14ac:dyDescent="0.2">
      <c r="A59">
        <v>2015</v>
      </c>
      <c r="B59" t="s">
        <v>129</v>
      </c>
      <c r="C59" t="s">
        <v>3</v>
      </c>
      <c r="D59" s="194">
        <v>9.2283214001591091E-2</v>
      </c>
      <c r="E59" s="184"/>
      <c r="F59" s="114"/>
    </row>
    <row r="60" spans="1:6" x14ac:dyDescent="0.2">
      <c r="A60">
        <v>2016</v>
      </c>
      <c r="B60" t="s">
        <v>129</v>
      </c>
      <c r="C60" t="s">
        <v>3</v>
      </c>
      <c r="D60" s="194">
        <v>8.7999999999999995E-2</v>
      </c>
      <c r="E60" s="184"/>
      <c r="F60" s="114"/>
    </row>
    <row r="61" spans="1:6" x14ac:dyDescent="0.2">
      <c r="A61">
        <v>2010</v>
      </c>
      <c r="B61" t="s">
        <v>129</v>
      </c>
      <c r="C61" t="s">
        <v>4</v>
      </c>
      <c r="D61" s="18">
        <v>0.13200000000000001</v>
      </c>
      <c r="E61" s="184"/>
      <c r="F61" s="114"/>
    </row>
    <row r="62" spans="1:6" x14ac:dyDescent="0.2">
      <c r="A62">
        <v>2011</v>
      </c>
      <c r="B62" t="s">
        <v>129</v>
      </c>
      <c r="C62" t="s">
        <v>4</v>
      </c>
      <c r="D62" s="18">
        <v>0.10099999999999999</v>
      </c>
      <c r="E62" s="184"/>
      <c r="F62" s="114"/>
    </row>
    <row r="63" spans="1:6" x14ac:dyDescent="0.2">
      <c r="A63">
        <v>2012</v>
      </c>
      <c r="B63" t="s">
        <v>129</v>
      </c>
      <c r="C63" t="s">
        <v>4</v>
      </c>
      <c r="D63" s="18">
        <v>8.5999999999999993E-2</v>
      </c>
      <c r="E63" s="184"/>
      <c r="F63" s="114"/>
    </row>
    <row r="64" spans="1:6" x14ac:dyDescent="0.2">
      <c r="A64">
        <v>2013</v>
      </c>
      <c r="B64" t="s">
        <v>129</v>
      </c>
      <c r="C64" t="s">
        <v>4</v>
      </c>
      <c r="D64" s="194">
        <v>0.09</v>
      </c>
      <c r="E64" s="184"/>
      <c r="F64" s="114"/>
    </row>
    <row r="65" spans="1:6" x14ac:dyDescent="0.2">
      <c r="A65">
        <v>2014</v>
      </c>
      <c r="B65" t="s">
        <v>129</v>
      </c>
      <c r="C65" t="s">
        <v>4</v>
      </c>
      <c r="D65" s="194">
        <v>9.0999999999999998E-2</v>
      </c>
      <c r="E65" s="184"/>
      <c r="F65" s="114"/>
    </row>
    <row r="66" spans="1:6" x14ac:dyDescent="0.2">
      <c r="A66">
        <v>2015</v>
      </c>
      <c r="B66" t="s">
        <v>129</v>
      </c>
      <c r="C66" t="s">
        <v>4</v>
      </c>
      <c r="D66" s="194">
        <v>9.6000000000000002E-2</v>
      </c>
      <c r="E66" s="184"/>
      <c r="F66" s="114"/>
    </row>
    <row r="67" spans="1:6" x14ac:dyDescent="0.2">
      <c r="A67">
        <v>2016</v>
      </c>
      <c r="B67" t="s">
        <v>129</v>
      </c>
      <c r="C67" t="s">
        <v>4</v>
      </c>
      <c r="D67" s="194">
        <v>9.4E-2</v>
      </c>
      <c r="E67" s="184"/>
      <c r="F67" s="114"/>
    </row>
    <row r="68" spans="1:6" x14ac:dyDescent="0.2">
      <c r="A68">
        <v>2010</v>
      </c>
      <c r="B68" t="s">
        <v>129</v>
      </c>
      <c r="C68" t="s">
        <v>5</v>
      </c>
      <c r="D68" s="18">
        <v>0.13200000000000001</v>
      </c>
      <c r="E68" s="184"/>
      <c r="F68" s="114"/>
    </row>
    <row r="69" spans="1:6" x14ac:dyDescent="0.2">
      <c r="A69">
        <v>2011</v>
      </c>
      <c r="B69" t="s">
        <v>129</v>
      </c>
      <c r="C69" t="s">
        <v>5</v>
      </c>
      <c r="D69" s="18">
        <v>0.114</v>
      </c>
      <c r="E69" s="184"/>
      <c r="F69" s="114"/>
    </row>
    <row r="70" spans="1:6" x14ac:dyDescent="0.2">
      <c r="A70">
        <v>2012</v>
      </c>
      <c r="B70" t="s">
        <v>129</v>
      </c>
      <c r="C70" t="s">
        <v>5</v>
      </c>
      <c r="D70" s="18">
        <v>0.124</v>
      </c>
      <c r="E70" s="184"/>
      <c r="F70" s="114"/>
    </row>
    <row r="71" spans="1:6" x14ac:dyDescent="0.2">
      <c r="A71">
        <v>2013</v>
      </c>
      <c r="B71" t="s">
        <v>129</v>
      </c>
      <c r="C71" t="s">
        <v>5</v>
      </c>
      <c r="D71" s="194">
        <v>0.105</v>
      </c>
      <c r="E71" s="184"/>
      <c r="F71" s="114"/>
    </row>
    <row r="72" spans="1:6" x14ac:dyDescent="0.2">
      <c r="A72">
        <v>2014</v>
      </c>
      <c r="B72" t="s">
        <v>129</v>
      </c>
      <c r="C72" t="s">
        <v>5</v>
      </c>
      <c r="D72" s="194">
        <v>7.4999999999999997E-2</v>
      </c>
      <c r="E72" s="184"/>
      <c r="F72" s="114"/>
    </row>
    <row r="73" spans="1:6" x14ac:dyDescent="0.2">
      <c r="A73">
        <v>2015</v>
      </c>
      <c r="B73" t="s">
        <v>129</v>
      </c>
      <c r="C73" t="s">
        <v>5</v>
      </c>
      <c r="D73" s="194">
        <v>9.4E-2</v>
      </c>
      <c r="E73" s="184"/>
      <c r="F73" s="114"/>
    </row>
    <row r="74" spans="1:6" x14ac:dyDescent="0.2">
      <c r="A74">
        <v>2016</v>
      </c>
      <c r="B74" t="s">
        <v>129</v>
      </c>
      <c r="C74" t="s">
        <v>5</v>
      </c>
      <c r="D74" s="194">
        <v>9.7000000000000003E-2</v>
      </c>
      <c r="E74" s="184"/>
      <c r="F74" s="114"/>
    </row>
    <row r="75" spans="1:6" x14ac:dyDescent="0.2">
      <c r="A75">
        <v>2010</v>
      </c>
      <c r="B75" t="s">
        <v>129</v>
      </c>
      <c r="C75" t="s">
        <v>109</v>
      </c>
      <c r="D75" s="18">
        <v>0.125</v>
      </c>
      <c r="E75" s="184"/>
      <c r="F75" s="114"/>
    </row>
    <row r="76" spans="1:6" x14ac:dyDescent="0.2">
      <c r="A76">
        <v>2011</v>
      </c>
      <c r="B76" t="s">
        <v>129</v>
      </c>
      <c r="C76" t="s">
        <v>109</v>
      </c>
      <c r="D76" s="18">
        <v>0.104</v>
      </c>
      <c r="E76" s="184"/>
      <c r="F76" s="114"/>
    </row>
    <row r="77" spans="1:6" x14ac:dyDescent="0.2">
      <c r="A77">
        <v>2012</v>
      </c>
      <c r="B77" t="s">
        <v>129</v>
      </c>
      <c r="C77" t="s">
        <v>109</v>
      </c>
      <c r="D77" s="18">
        <v>0.1</v>
      </c>
      <c r="E77" s="184"/>
      <c r="F77" s="114"/>
    </row>
    <row r="78" spans="1:6" x14ac:dyDescent="0.2">
      <c r="A78">
        <v>2013</v>
      </c>
      <c r="B78" t="s">
        <v>129</v>
      </c>
      <c r="C78" t="s">
        <v>109</v>
      </c>
      <c r="D78" s="194">
        <v>9.8000000000000004E-2</v>
      </c>
      <c r="E78" s="184"/>
      <c r="F78" s="114"/>
    </row>
    <row r="79" spans="1:6" x14ac:dyDescent="0.2">
      <c r="A79">
        <v>2014</v>
      </c>
      <c r="B79" t="s">
        <v>129</v>
      </c>
      <c r="C79" t="s">
        <v>109</v>
      </c>
      <c r="D79" s="194">
        <v>9.6000000000000002E-2</v>
      </c>
      <c r="E79" s="184"/>
      <c r="F79" s="114"/>
    </row>
    <row r="80" spans="1:6" x14ac:dyDescent="0.2">
      <c r="A80">
        <v>2015</v>
      </c>
      <c r="B80" t="s">
        <v>129</v>
      </c>
      <c r="C80" t="s">
        <v>109</v>
      </c>
      <c r="D80" s="194">
        <v>9.7286399026146941E-2</v>
      </c>
      <c r="E80" s="184"/>
      <c r="F80" s="114"/>
    </row>
    <row r="81" spans="1:6" x14ac:dyDescent="0.2">
      <c r="A81">
        <v>2016</v>
      </c>
      <c r="B81" t="s">
        <v>129</v>
      </c>
      <c r="C81" t="s">
        <v>109</v>
      </c>
      <c r="D81" s="194">
        <v>9.8000000000000004E-2</v>
      </c>
      <c r="E81" s="184"/>
      <c r="F81" s="114"/>
    </row>
    <row r="82" spans="1:6" x14ac:dyDescent="0.2">
      <c r="A82">
        <v>2010</v>
      </c>
      <c r="B82" t="s">
        <v>129</v>
      </c>
      <c r="C82" t="s">
        <v>17</v>
      </c>
      <c r="D82" s="18">
        <v>0.111</v>
      </c>
      <c r="E82" s="184"/>
      <c r="F82" s="114"/>
    </row>
    <row r="83" spans="1:6" x14ac:dyDescent="0.2">
      <c r="A83">
        <v>2011</v>
      </c>
      <c r="B83" t="s">
        <v>129</v>
      </c>
      <c r="C83" t="s">
        <v>17</v>
      </c>
      <c r="D83" s="18">
        <v>8.900000000000001E-2</v>
      </c>
      <c r="E83" s="184"/>
      <c r="F83" s="114"/>
    </row>
    <row r="84" spans="1:6" x14ac:dyDescent="0.2">
      <c r="A84">
        <v>2012</v>
      </c>
      <c r="B84" t="s">
        <v>129</v>
      </c>
      <c r="C84" t="s">
        <v>17</v>
      </c>
      <c r="D84" s="18">
        <v>8.5999999999999993E-2</v>
      </c>
      <c r="E84" s="184"/>
      <c r="F84" s="114"/>
    </row>
    <row r="85" spans="1:6" x14ac:dyDescent="0.2">
      <c r="A85">
        <v>2013</v>
      </c>
      <c r="B85" t="s">
        <v>129</v>
      </c>
      <c r="C85" t="s">
        <v>17</v>
      </c>
      <c r="D85" s="194">
        <v>8.4000000000000005E-2</v>
      </c>
      <c r="E85" s="184"/>
      <c r="F85" s="114"/>
    </row>
    <row r="86" spans="1:6" x14ac:dyDescent="0.2">
      <c r="A86">
        <v>2014</v>
      </c>
      <c r="B86" t="s">
        <v>129</v>
      </c>
      <c r="C86" t="s">
        <v>17</v>
      </c>
      <c r="D86" s="194">
        <v>8.5999999999999993E-2</v>
      </c>
      <c r="E86" s="184"/>
      <c r="F86" s="114"/>
    </row>
    <row r="87" spans="1:6" x14ac:dyDescent="0.2">
      <c r="A87">
        <v>2015</v>
      </c>
      <c r="B87" t="s">
        <v>129</v>
      </c>
      <c r="C87" t="s">
        <v>17</v>
      </c>
      <c r="D87" s="194">
        <v>8.2000000000000003E-2</v>
      </c>
      <c r="E87" s="184"/>
      <c r="F87" s="114"/>
    </row>
    <row r="88" spans="1:6" x14ac:dyDescent="0.2">
      <c r="A88">
        <v>2016</v>
      </c>
      <c r="B88" t="s">
        <v>129</v>
      </c>
      <c r="C88" t="s">
        <v>17</v>
      </c>
      <c r="D88" s="194">
        <v>8.6999999999999994E-2</v>
      </c>
      <c r="E88" s="184"/>
      <c r="F88" s="114"/>
    </row>
    <row r="89" spans="1:6" x14ac:dyDescent="0.2">
      <c r="A89">
        <v>2010</v>
      </c>
      <c r="B89" t="s">
        <v>129</v>
      </c>
      <c r="C89" t="s">
        <v>18</v>
      </c>
      <c r="D89" s="18">
        <v>0.12</v>
      </c>
      <c r="E89" s="184"/>
      <c r="F89" s="114"/>
    </row>
    <row r="90" spans="1:6" x14ac:dyDescent="0.2">
      <c r="A90">
        <v>2011</v>
      </c>
      <c r="B90" t="s">
        <v>129</v>
      </c>
      <c r="C90" t="s">
        <v>18</v>
      </c>
      <c r="D90" s="18">
        <v>9.7000000000000003E-2</v>
      </c>
      <c r="E90" s="184"/>
      <c r="F90" s="114"/>
    </row>
    <row r="91" spans="1:6" x14ac:dyDescent="0.2">
      <c r="A91">
        <v>2012</v>
      </c>
      <c r="B91" t="s">
        <v>129</v>
      </c>
      <c r="C91" t="s">
        <v>18</v>
      </c>
      <c r="D91" s="18">
        <v>9.1999999999999998E-2</v>
      </c>
      <c r="E91" s="184"/>
      <c r="F91" s="114"/>
    </row>
    <row r="92" spans="1:6" x14ac:dyDescent="0.2">
      <c r="A92">
        <v>2013</v>
      </c>
      <c r="B92" t="s">
        <v>129</v>
      </c>
      <c r="C92" t="s">
        <v>18</v>
      </c>
      <c r="D92" s="194">
        <v>9.0999999999999998E-2</v>
      </c>
      <c r="E92" s="184"/>
      <c r="F92" s="114"/>
    </row>
    <row r="93" spans="1:6" x14ac:dyDescent="0.2">
      <c r="A93">
        <v>2014</v>
      </c>
      <c r="B93" t="s">
        <v>129</v>
      </c>
      <c r="C93" t="s">
        <v>18</v>
      </c>
      <c r="D93" s="194">
        <v>8.5000000000000006E-2</v>
      </c>
      <c r="E93" s="184"/>
      <c r="F93" s="114"/>
    </row>
    <row r="94" spans="1:6" x14ac:dyDescent="0.2">
      <c r="A94">
        <v>2015</v>
      </c>
      <c r="B94" t="s">
        <v>129</v>
      </c>
      <c r="C94" t="s">
        <v>18</v>
      </c>
      <c r="D94" s="194">
        <v>8.6999999999999994E-2</v>
      </c>
      <c r="E94" s="184"/>
      <c r="F94" s="114"/>
    </row>
    <row r="95" spans="1:6" x14ac:dyDescent="0.2">
      <c r="A95">
        <v>2016</v>
      </c>
      <c r="B95" t="s">
        <v>129</v>
      </c>
      <c r="C95" t="s">
        <v>18</v>
      </c>
      <c r="D95" s="194">
        <v>8.4000000000000005E-2</v>
      </c>
      <c r="E95" s="184"/>
      <c r="F95" s="114"/>
    </row>
    <row r="96" spans="1:6" x14ac:dyDescent="0.2">
      <c r="A96">
        <v>2010</v>
      </c>
      <c r="B96" t="s">
        <v>129</v>
      </c>
      <c r="C96" t="s">
        <v>6</v>
      </c>
      <c r="D96" s="18">
        <v>0.13500000000000001</v>
      </c>
      <c r="E96" s="184"/>
      <c r="F96" s="114"/>
    </row>
    <row r="97" spans="1:6" x14ac:dyDescent="0.2">
      <c r="A97">
        <v>2011</v>
      </c>
      <c r="B97" t="s">
        <v>129</v>
      </c>
      <c r="C97" t="s">
        <v>6</v>
      </c>
      <c r="D97" s="18">
        <v>0.106</v>
      </c>
      <c r="E97" s="184"/>
      <c r="F97" s="114"/>
    </row>
    <row r="98" spans="1:6" x14ac:dyDescent="0.2">
      <c r="A98">
        <v>2012</v>
      </c>
      <c r="B98" t="s">
        <v>129</v>
      </c>
      <c r="C98" t="s">
        <v>6</v>
      </c>
      <c r="D98" s="18">
        <v>9.8000000000000004E-2</v>
      </c>
      <c r="E98" s="184"/>
      <c r="F98" s="114"/>
    </row>
    <row r="99" spans="1:6" x14ac:dyDescent="0.2">
      <c r="A99">
        <v>2013</v>
      </c>
      <c r="B99" t="s">
        <v>129</v>
      </c>
      <c r="C99" t="s">
        <v>6</v>
      </c>
      <c r="D99" s="194">
        <v>9.9000000000000005E-2</v>
      </c>
      <c r="E99" s="184"/>
      <c r="F99" s="114"/>
    </row>
    <row r="100" spans="1:6" x14ac:dyDescent="0.2">
      <c r="A100">
        <v>2014</v>
      </c>
      <c r="B100" t="s">
        <v>129</v>
      </c>
      <c r="C100" t="s">
        <v>6</v>
      </c>
      <c r="D100" s="194">
        <v>8.8999999999999996E-2</v>
      </c>
      <c r="E100" s="184"/>
      <c r="F100" s="114"/>
    </row>
    <row r="101" spans="1:6" x14ac:dyDescent="0.2">
      <c r="A101">
        <v>2015</v>
      </c>
      <c r="B101" t="s">
        <v>129</v>
      </c>
      <c r="C101" t="s">
        <v>6</v>
      </c>
      <c r="D101" s="194">
        <v>9.4E-2</v>
      </c>
      <c r="E101" s="184"/>
      <c r="F101" s="114"/>
    </row>
    <row r="102" spans="1:6" x14ac:dyDescent="0.2">
      <c r="A102">
        <v>2016</v>
      </c>
      <c r="B102" t="s">
        <v>129</v>
      </c>
      <c r="C102" t="s">
        <v>6</v>
      </c>
      <c r="D102" s="194">
        <v>9.2999999999999999E-2</v>
      </c>
      <c r="E102" s="184"/>
      <c r="F102" s="114"/>
    </row>
    <row r="103" spans="1:6" x14ac:dyDescent="0.2">
      <c r="A103">
        <v>2010</v>
      </c>
      <c r="B103" t="s">
        <v>130</v>
      </c>
      <c r="C103" t="s">
        <v>3</v>
      </c>
      <c r="D103" s="194">
        <v>0.13400000000000001</v>
      </c>
      <c r="E103" s="184"/>
    </row>
    <row r="104" spans="1:6" x14ac:dyDescent="0.2">
      <c r="A104">
        <v>2011</v>
      </c>
      <c r="B104" t="s">
        <v>130</v>
      </c>
      <c r="C104" t="s">
        <v>3</v>
      </c>
      <c r="D104" s="194">
        <v>0.124</v>
      </c>
      <c r="E104" s="184"/>
      <c r="F104" s="114"/>
    </row>
    <row r="105" spans="1:6" x14ac:dyDescent="0.2">
      <c r="A105">
        <v>2012</v>
      </c>
      <c r="B105" t="s">
        <v>130</v>
      </c>
      <c r="C105" t="s">
        <v>3</v>
      </c>
      <c r="D105" s="194">
        <v>0.11899999999999999</v>
      </c>
      <c r="E105" s="184"/>
      <c r="F105" s="114"/>
    </row>
    <row r="106" spans="1:6" x14ac:dyDescent="0.2">
      <c r="A106">
        <v>2013</v>
      </c>
      <c r="B106" t="s">
        <v>130</v>
      </c>
      <c r="C106" t="s">
        <v>3</v>
      </c>
      <c r="D106" s="194">
        <v>0.10100000000000001</v>
      </c>
      <c r="E106" s="184"/>
      <c r="F106" s="114"/>
    </row>
    <row r="107" spans="1:6" x14ac:dyDescent="0.2">
      <c r="A107">
        <v>2014</v>
      </c>
      <c r="B107" t="s">
        <v>130</v>
      </c>
      <c r="C107" t="s">
        <v>3</v>
      </c>
      <c r="D107" s="194">
        <v>0.10299999999999999</v>
      </c>
      <c r="E107" s="184"/>
      <c r="F107" s="114"/>
    </row>
    <row r="108" spans="1:6" x14ac:dyDescent="0.2">
      <c r="A108">
        <v>2015</v>
      </c>
      <c r="B108" t="s">
        <v>130</v>
      </c>
      <c r="C108" t="s">
        <v>3</v>
      </c>
      <c r="D108" s="194">
        <v>0.1</v>
      </c>
      <c r="E108" s="184"/>
      <c r="F108" s="114"/>
    </row>
    <row r="109" spans="1:6" x14ac:dyDescent="0.2">
      <c r="A109">
        <v>2016</v>
      </c>
      <c r="B109" t="s">
        <v>130</v>
      </c>
      <c r="C109" t="s">
        <v>3</v>
      </c>
      <c r="D109" s="194">
        <v>0.105</v>
      </c>
      <c r="E109" s="184"/>
      <c r="F109" s="114"/>
    </row>
    <row r="110" spans="1:6" x14ac:dyDescent="0.2">
      <c r="A110">
        <v>2010</v>
      </c>
      <c r="B110" t="s">
        <v>130</v>
      </c>
      <c r="C110" t="s">
        <v>4</v>
      </c>
      <c r="D110" s="194">
        <v>0.128</v>
      </c>
      <c r="E110" s="184"/>
      <c r="F110" s="114"/>
    </row>
    <row r="111" spans="1:6" x14ac:dyDescent="0.2">
      <c r="A111">
        <v>2011</v>
      </c>
      <c r="B111" t="s">
        <v>130</v>
      </c>
      <c r="C111" t="s">
        <v>4</v>
      </c>
      <c r="D111" s="194">
        <v>0.16300000000000001</v>
      </c>
      <c r="E111" s="184"/>
      <c r="F111" s="114"/>
    </row>
    <row r="112" spans="1:6" x14ac:dyDescent="0.2">
      <c r="A112">
        <v>2012</v>
      </c>
      <c r="B112" t="s">
        <v>130</v>
      </c>
      <c r="C112" t="s">
        <v>4</v>
      </c>
      <c r="D112" s="194">
        <v>0.14199999999999999</v>
      </c>
      <c r="E112" s="184"/>
      <c r="F112" s="114"/>
    </row>
    <row r="113" spans="1:6" x14ac:dyDescent="0.2">
      <c r="A113">
        <v>2013</v>
      </c>
      <c r="B113" t="s">
        <v>130</v>
      </c>
      <c r="C113" t="s">
        <v>4</v>
      </c>
      <c r="D113" s="194">
        <v>0.127</v>
      </c>
      <c r="E113" s="184"/>
      <c r="F113" s="114"/>
    </row>
    <row r="114" spans="1:6" x14ac:dyDescent="0.2">
      <c r="A114">
        <v>2014</v>
      </c>
      <c r="B114" t="s">
        <v>130</v>
      </c>
      <c r="C114" t="s">
        <v>4</v>
      </c>
      <c r="D114" s="194">
        <v>0.13100000000000001</v>
      </c>
      <c r="E114" s="184"/>
      <c r="F114" s="114"/>
    </row>
    <row r="115" spans="1:6" x14ac:dyDescent="0.2">
      <c r="A115">
        <v>2015</v>
      </c>
      <c r="B115" t="s">
        <v>130</v>
      </c>
      <c r="C115" t="s">
        <v>4</v>
      </c>
      <c r="D115" s="194">
        <v>0.13900000000000001</v>
      </c>
      <c r="E115" s="184"/>
      <c r="F115" s="114"/>
    </row>
    <row r="116" spans="1:6" x14ac:dyDescent="0.2">
      <c r="A116">
        <v>2016</v>
      </c>
      <c r="B116" t="s">
        <v>130</v>
      </c>
      <c r="C116" t="s">
        <v>4</v>
      </c>
      <c r="D116" s="194">
        <v>0.13200000000000001</v>
      </c>
      <c r="E116" s="184"/>
      <c r="F116" s="114"/>
    </row>
    <row r="117" spans="1:6" x14ac:dyDescent="0.2">
      <c r="A117">
        <v>2010</v>
      </c>
      <c r="B117" t="s">
        <v>130</v>
      </c>
      <c r="C117" t="s">
        <v>5</v>
      </c>
      <c r="D117" s="194">
        <v>0.161</v>
      </c>
      <c r="E117" s="184"/>
      <c r="F117" s="114"/>
    </row>
    <row r="118" spans="1:6" x14ac:dyDescent="0.2">
      <c r="A118">
        <v>2011</v>
      </c>
      <c r="B118" t="s">
        <v>130</v>
      </c>
      <c r="C118" t="s">
        <v>5</v>
      </c>
      <c r="D118" s="194">
        <v>0.14599999999999999</v>
      </c>
      <c r="E118" s="184"/>
      <c r="F118" s="114"/>
    </row>
    <row r="119" spans="1:6" x14ac:dyDescent="0.2">
      <c r="A119">
        <v>2012</v>
      </c>
      <c r="B119" t="s">
        <v>130</v>
      </c>
      <c r="C119" t="s">
        <v>5</v>
      </c>
      <c r="D119" s="194">
        <v>0.161</v>
      </c>
      <c r="E119" s="184"/>
      <c r="F119" s="114"/>
    </row>
    <row r="120" spans="1:6" x14ac:dyDescent="0.2">
      <c r="A120">
        <v>2013</v>
      </c>
      <c r="B120" t="s">
        <v>130</v>
      </c>
      <c r="C120" t="s">
        <v>5</v>
      </c>
      <c r="D120" s="194">
        <v>0.14299999999999999</v>
      </c>
      <c r="E120" s="184"/>
      <c r="F120" s="114"/>
    </row>
    <row r="121" spans="1:6" x14ac:dyDescent="0.2">
      <c r="A121">
        <v>2014</v>
      </c>
      <c r="B121" t="s">
        <v>130</v>
      </c>
      <c r="C121" t="s">
        <v>5</v>
      </c>
      <c r="D121" s="194">
        <v>0.152</v>
      </c>
      <c r="E121" s="184"/>
      <c r="F121" s="114"/>
    </row>
    <row r="122" spans="1:6" x14ac:dyDescent="0.2">
      <c r="A122">
        <v>2015</v>
      </c>
      <c r="B122" t="s">
        <v>130</v>
      </c>
      <c r="C122" t="s">
        <v>5</v>
      </c>
      <c r="D122" s="194">
        <v>0.11599999999999999</v>
      </c>
      <c r="E122" s="184"/>
      <c r="F122" s="114"/>
    </row>
    <row r="123" spans="1:6" x14ac:dyDescent="0.2">
      <c r="A123">
        <v>2016</v>
      </c>
      <c r="B123" t="s">
        <v>130</v>
      </c>
      <c r="C123" t="s">
        <v>5</v>
      </c>
      <c r="D123" s="194">
        <v>0.124</v>
      </c>
      <c r="E123" s="184"/>
      <c r="F123" s="114"/>
    </row>
    <row r="124" spans="1:6" x14ac:dyDescent="0.2">
      <c r="A124">
        <v>2010</v>
      </c>
      <c r="B124" t="s">
        <v>130</v>
      </c>
      <c r="C124" t="s">
        <v>109</v>
      </c>
      <c r="D124" s="194">
        <v>0.13</v>
      </c>
      <c r="E124" s="184"/>
      <c r="F124" s="114"/>
    </row>
    <row r="125" spans="1:6" x14ac:dyDescent="0.2">
      <c r="A125">
        <v>2011</v>
      </c>
      <c r="B125" t="s">
        <v>130</v>
      </c>
      <c r="C125" t="s">
        <v>109</v>
      </c>
      <c r="D125" s="194">
        <v>0.13</v>
      </c>
      <c r="E125" s="184"/>
      <c r="F125" s="114"/>
    </row>
    <row r="126" spans="1:6" x14ac:dyDescent="0.2">
      <c r="A126">
        <v>2012</v>
      </c>
      <c r="B126" t="s">
        <v>130</v>
      </c>
      <c r="C126" t="s">
        <v>109</v>
      </c>
      <c r="D126" s="194">
        <v>0.122</v>
      </c>
      <c r="E126" s="184"/>
      <c r="F126" s="114"/>
    </row>
    <row r="127" spans="1:6" x14ac:dyDescent="0.2">
      <c r="A127">
        <v>2013</v>
      </c>
      <c r="B127" t="s">
        <v>130</v>
      </c>
      <c r="C127" t="s">
        <v>109</v>
      </c>
      <c r="D127" s="194">
        <v>0.11899999999999999</v>
      </c>
      <c r="E127" s="184"/>
      <c r="F127" s="114"/>
    </row>
    <row r="128" spans="1:6" x14ac:dyDescent="0.2">
      <c r="A128">
        <v>2014</v>
      </c>
      <c r="B128" t="s">
        <v>130</v>
      </c>
      <c r="C128" t="s">
        <v>109</v>
      </c>
      <c r="D128" s="194">
        <v>0.11700000000000001</v>
      </c>
      <c r="E128" s="184"/>
      <c r="F128" s="114"/>
    </row>
    <row r="129" spans="1:6" x14ac:dyDescent="0.2">
      <c r="A129">
        <v>2015</v>
      </c>
      <c r="B129" t="s">
        <v>130</v>
      </c>
      <c r="C129" t="s">
        <v>109</v>
      </c>
      <c r="D129" s="194">
        <v>0.113</v>
      </c>
      <c r="E129" s="184"/>
      <c r="F129" s="114"/>
    </row>
    <row r="130" spans="1:6" x14ac:dyDescent="0.2">
      <c r="A130">
        <v>2016</v>
      </c>
      <c r="B130" t="s">
        <v>130</v>
      </c>
      <c r="C130" t="s">
        <v>109</v>
      </c>
      <c r="D130" s="194">
        <v>0.11</v>
      </c>
      <c r="E130" s="184"/>
      <c r="F130" s="114"/>
    </row>
    <row r="131" spans="1:6" x14ac:dyDescent="0.2">
      <c r="A131">
        <v>2010</v>
      </c>
      <c r="B131" t="s">
        <v>130</v>
      </c>
      <c r="C131" t="s">
        <v>17</v>
      </c>
      <c r="D131" s="194">
        <v>0.13300000000000001</v>
      </c>
      <c r="E131" s="184"/>
      <c r="F131" s="114"/>
    </row>
    <row r="132" spans="1:6" x14ac:dyDescent="0.2">
      <c r="A132">
        <v>2011</v>
      </c>
      <c r="B132" t="s">
        <v>130</v>
      </c>
      <c r="C132" t="s">
        <v>17</v>
      </c>
      <c r="D132" s="194">
        <v>0.13300000000000001</v>
      </c>
      <c r="E132" s="184"/>
      <c r="F132" s="114"/>
    </row>
    <row r="133" spans="1:6" x14ac:dyDescent="0.2">
      <c r="A133">
        <v>2012</v>
      </c>
      <c r="B133" t="s">
        <v>130</v>
      </c>
      <c r="C133" t="s">
        <v>17</v>
      </c>
      <c r="D133" s="194">
        <v>0.12300000000000001</v>
      </c>
      <c r="E133" s="184"/>
      <c r="F133" s="114"/>
    </row>
    <row r="134" spans="1:6" x14ac:dyDescent="0.2">
      <c r="A134">
        <v>2013</v>
      </c>
      <c r="B134" t="s">
        <v>130</v>
      </c>
      <c r="C134" t="s">
        <v>17</v>
      </c>
      <c r="D134" s="194">
        <v>0.11899999999999999</v>
      </c>
      <c r="E134" s="184"/>
      <c r="F134" s="114"/>
    </row>
    <row r="135" spans="1:6" x14ac:dyDescent="0.2">
      <c r="A135">
        <v>2014</v>
      </c>
      <c r="B135" t="s">
        <v>130</v>
      </c>
      <c r="C135" t="s">
        <v>17</v>
      </c>
      <c r="D135" s="194">
        <v>0.12</v>
      </c>
      <c r="E135" s="184"/>
      <c r="F135" s="114"/>
    </row>
    <row r="136" spans="1:6" x14ac:dyDescent="0.2">
      <c r="A136">
        <v>2015</v>
      </c>
      <c r="B136" t="s">
        <v>130</v>
      </c>
      <c r="C136" t="s">
        <v>17</v>
      </c>
      <c r="D136" s="194">
        <v>0.11799999999999999</v>
      </c>
      <c r="E136" s="184"/>
      <c r="F136" s="114"/>
    </row>
    <row r="137" spans="1:6" x14ac:dyDescent="0.2">
      <c r="A137">
        <v>2016</v>
      </c>
      <c r="B137" t="s">
        <v>130</v>
      </c>
      <c r="C137" t="s">
        <v>17</v>
      </c>
      <c r="D137" s="194">
        <v>0.113</v>
      </c>
      <c r="E137" s="184"/>
      <c r="F137" s="114"/>
    </row>
    <row r="138" spans="1:6" x14ac:dyDescent="0.2">
      <c r="A138">
        <v>2010</v>
      </c>
      <c r="B138" t="s">
        <v>130</v>
      </c>
      <c r="C138" t="s">
        <v>18</v>
      </c>
      <c r="D138" s="194">
        <v>0.13400000000000001</v>
      </c>
      <c r="E138" s="184"/>
      <c r="F138" s="114"/>
    </row>
    <row r="139" spans="1:6" x14ac:dyDescent="0.2">
      <c r="A139">
        <v>2011</v>
      </c>
      <c r="B139" t="s">
        <v>130</v>
      </c>
      <c r="C139" t="s">
        <v>18</v>
      </c>
      <c r="D139" s="194">
        <v>0.13700000000000001</v>
      </c>
      <c r="E139" s="184"/>
      <c r="F139" s="114"/>
    </row>
    <row r="140" spans="1:6" x14ac:dyDescent="0.2">
      <c r="A140">
        <v>2012</v>
      </c>
      <c r="B140" t="s">
        <v>130</v>
      </c>
      <c r="C140" t="s">
        <v>18</v>
      </c>
      <c r="D140" s="194">
        <v>0.129</v>
      </c>
      <c r="E140" s="184"/>
      <c r="F140" s="114"/>
    </row>
    <row r="141" spans="1:6" x14ac:dyDescent="0.2">
      <c r="A141">
        <v>2013</v>
      </c>
      <c r="B141" t="s">
        <v>130</v>
      </c>
      <c r="C141" t="s">
        <v>18</v>
      </c>
      <c r="D141" s="194">
        <v>0.126</v>
      </c>
      <c r="E141" s="184"/>
      <c r="F141" s="114"/>
    </row>
    <row r="142" spans="1:6" x14ac:dyDescent="0.2">
      <c r="A142">
        <v>2014</v>
      </c>
      <c r="B142" t="s">
        <v>130</v>
      </c>
      <c r="C142" t="s">
        <v>18</v>
      </c>
      <c r="D142" s="194">
        <v>0.129</v>
      </c>
      <c r="E142" s="184"/>
      <c r="F142" s="114"/>
    </row>
    <row r="143" spans="1:6" x14ac:dyDescent="0.2">
      <c r="A143">
        <v>2015</v>
      </c>
      <c r="B143" t="s">
        <v>130</v>
      </c>
      <c r="C143" t="s">
        <v>18</v>
      </c>
      <c r="D143" s="194">
        <v>0.12</v>
      </c>
      <c r="E143" s="184"/>
      <c r="F143" s="114"/>
    </row>
    <row r="144" spans="1:6" x14ac:dyDescent="0.2">
      <c r="A144">
        <v>2016</v>
      </c>
      <c r="B144" t="s">
        <v>130</v>
      </c>
      <c r="C144" t="s">
        <v>18</v>
      </c>
      <c r="D144" s="194">
        <v>0.11700000000000001</v>
      </c>
      <c r="E144" s="184"/>
      <c r="F144" s="114"/>
    </row>
    <row r="145" spans="1:6" x14ac:dyDescent="0.2">
      <c r="A145">
        <v>2010</v>
      </c>
      <c r="B145" t="s">
        <v>130</v>
      </c>
      <c r="C145" t="s">
        <v>6</v>
      </c>
      <c r="D145" s="194">
        <v>0.13699999999999998</v>
      </c>
      <c r="E145" s="184"/>
      <c r="F145" s="114"/>
    </row>
    <row r="146" spans="1:6" x14ac:dyDescent="0.2">
      <c r="A146">
        <v>2011</v>
      </c>
      <c r="B146" t="s">
        <v>130</v>
      </c>
      <c r="C146" t="s">
        <v>6</v>
      </c>
      <c r="D146" s="194">
        <v>0.14899999999999999</v>
      </c>
      <c r="E146" s="184"/>
      <c r="F146" s="114"/>
    </row>
    <row r="147" spans="1:6" x14ac:dyDescent="0.2">
      <c r="A147">
        <v>2012</v>
      </c>
      <c r="B147" t="s">
        <v>130</v>
      </c>
      <c r="C147" t="s">
        <v>6</v>
      </c>
      <c r="D147" s="194">
        <v>0.13900000000000001</v>
      </c>
      <c r="E147" s="184"/>
      <c r="F147" s="114"/>
    </row>
    <row r="148" spans="1:6" x14ac:dyDescent="0.2">
      <c r="A148">
        <v>2013</v>
      </c>
      <c r="B148" t="s">
        <v>130</v>
      </c>
      <c r="C148" t="s">
        <v>6</v>
      </c>
      <c r="D148" s="194">
        <v>0.123</v>
      </c>
      <c r="E148" s="184"/>
      <c r="F148" s="114"/>
    </row>
    <row r="149" spans="1:6" x14ac:dyDescent="0.2">
      <c r="A149">
        <v>2014</v>
      </c>
      <c r="B149" t="s">
        <v>130</v>
      </c>
      <c r="C149" t="s">
        <v>6</v>
      </c>
      <c r="D149" s="194">
        <v>0.128</v>
      </c>
      <c r="E149" s="184"/>
      <c r="F149" s="114"/>
    </row>
    <row r="150" spans="1:6" x14ac:dyDescent="0.2">
      <c r="A150">
        <v>2015</v>
      </c>
      <c r="B150" t="s">
        <v>130</v>
      </c>
      <c r="C150" t="s">
        <v>6</v>
      </c>
      <c r="D150" s="194">
        <v>0.123</v>
      </c>
      <c r="E150" s="184"/>
      <c r="F150" s="114"/>
    </row>
    <row r="151" spans="1:6" x14ac:dyDescent="0.2">
      <c r="A151">
        <v>2016</v>
      </c>
      <c r="B151" t="s">
        <v>130</v>
      </c>
      <c r="C151" t="s">
        <v>6</v>
      </c>
      <c r="D151" s="194">
        <v>0.123</v>
      </c>
      <c r="E151" s="184"/>
      <c r="F151" s="114"/>
    </row>
    <row r="152" spans="1:6" x14ac:dyDescent="0.2">
      <c r="A152">
        <v>2010</v>
      </c>
      <c r="B152" t="s">
        <v>131</v>
      </c>
      <c r="C152" t="s">
        <v>3</v>
      </c>
      <c r="D152" s="194">
        <v>0.16200000000000001</v>
      </c>
      <c r="E152" s="184"/>
      <c r="F152" s="114"/>
    </row>
    <row r="153" spans="1:6" x14ac:dyDescent="0.2">
      <c r="A153">
        <v>2011</v>
      </c>
      <c r="B153" t="s">
        <v>131</v>
      </c>
      <c r="C153" t="s">
        <v>3</v>
      </c>
      <c r="D153" s="194">
        <v>0.16600000000000001</v>
      </c>
      <c r="E153" s="184"/>
      <c r="F153" s="114"/>
    </row>
    <row r="154" spans="1:6" x14ac:dyDescent="0.2">
      <c r="A154">
        <v>2012</v>
      </c>
      <c r="B154" t="s">
        <v>131</v>
      </c>
      <c r="C154" t="s">
        <v>3</v>
      </c>
      <c r="D154" s="194">
        <v>0.16800000000000001</v>
      </c>
      <c r="E154" s="184"/>
      <c r="F154" s="114"/>
    </row>
    <row r="155" spans="1:6" x14ac:dyDescent="0.2">
      <c r="A155">
        <v>2013</v>
      </c>
      <c r="B155" t="s">
        <v>131</v>
      </c>
      <c r="C155" t="s">
        <v>3</v>
      </c>
      <c r="D155" s="194">
        <v>0.182</v>
      </c>
      <c r="E155" s="184"/>
      <c r="F155" s="114"/>
    </row>
    <row r="156" spans="1:6" x14ac:dyDescent="0.2">
      <c r="A156">
        <v>2014</v>
      </c>
      <c r="B156" t="s">
        <v>131</v>
      </c>
      <c r="C156" t="s">
        <v>3</v>
      </c>
      <c r="D156" s="194">
        <v>0.16400000000000001</v>
      </c>
      <c r="E156" s="184"/>
      <c r="F156" s="114"/>
    </row>
    <row r="157" spans="1:6" x14ac:dyDescent="0.2">
      <c r="A157">
        <v>2015</v>
      </c>
      <c r="B157" t="s">
        <v>131</v>
      </c>
      <c r="C157" t="s">
        <v>3</v>
      </c>
      <c r="D157" s="194">
        <v>0.16300000000000001</v>
      </c>
      <c r="E157" s="184"/>
      <c r="F157" s="114"/>
    </row>
    <row r="158" spans="1:6" x14ac:dyDescent="0.2">
      <c r="A158">
        <v>2016</v>
      </c>
      <c r="B158" t="s">
        <v>131</v>
      </c>
      <c r="C158" t="s">
        <v>3</v>
      </c>
      <c r="D158" s="194">
        <v>0.13700000000000001</v>
      </c>
      <c r="E158" s="184"/>
      <c r="F158" s="114"/>
    </row>
    <row r="159" spans="1:6" x14ac:dyDescent="0.2">
      <c r="A159">
        <v>2010</v>
      </c>
      <c r="B159" t="s">
        <v>131</v>
      </c>
      <c r="C159" t="s">
        <v>4</v>
      </c>
      <c r="D159" s="194">
        <v>0.17499999999999999</v>
      </c>
      <c r="E159" s="184"/>
      <c r="F159" s="114"/>
    </row>
    <row r="160" spans="1:6" x14ac:dyDescent="0.2">
      <c r="A160">
        <v>2011</v>
      </c>
      <c r="B160" t="s">
        <v>131</v>
      </c>
      <c r="C160" t="s">
        <v>4</v>
      </c>
      <c r="D160" s="194">
        <v>0.17599999999999999</v>
      </c>
      <c r="E160" s="184"/>
      <c r="F160" s="114"/>
    </row>
    <row r="161" spans="1:6" x14ac:dyDescent="0.2">
      <c r="A161">
        <v>2012</v>
      </c>
      <c r="B161" t="s">
        <v>131</v>
      </c>
      <c r="C161" t="s">
        <v>4</v>
      </c>
      <c r="D161" s="194">
        <v>0.17299999999999999</v>
      </c>
      <c r="E161" s="184"/>
      <c r="F161" s="114"/>
    </row>
    <row r="162" spans="1:6" x14ac:dyDescent="0.2">
      <c r="A162">
        <v>2013</v>
      </c>
      <c r="B162" t="s">
        <v>131</v>
      </c>
      <c r="C162" t="s">
        <v>4</v>
      </c>
      <c r="D162" s="194">
        <v>0.17599999999999999</v>
      </c>
      <c r="E162" s="184"/>
      <c r="F162" s="114"/>
    </row>
    <row r="163" spans="1:6" x14ac:dyDescent="0.2">
      <c r="A163">
        <v>2014</v>
      </c>
      <c r="B163" t="s">
        <v>131</v>
      </c>
      <c r="C163" t="s">
        <v>4</v>
      </c>
      <c r="D163" s="194">
        <v>0.18099999999999999</v>
      </c>
      <c r="E163" s="184"/>
      <c r="F163" s="114"/>
    </row>
    <row r="164" spans="1:6" x14ac:dyDescent="0.2">
      <c r="A164">
        <v>2015</v>
      </c>
      <c r="B164" t="s">
        <v>131</v>
      </c>
      <c r="C164" t="s">
        <v>4</v>
      </c>
      <c r="D164" s="194">
        <v>0.19600000000000001</v>
      </c>
      <c r="E164" s="184"/>
      <c r="F164" s="114"/>
    </row>
    <row r="165" spans="1:6" x14ac:dyDescent="0.2">
      <c r="A165">
        <v>2016</v>
      </c>
      <c r="B165" t="s">
        <v>131</v>
      </c>
      <c r="C165" t="s">
        <v>4</v>
      </c>
      <c r="D165" s="194">
        <v>0.17499999999999999</v>
      </c>
      <c r="E165" s="184"/>
      <c r="F165" s="114"/>
    </row>
    <row r="166" spans="1:6" x14ac:dyDescent="0.2">
      <c r="A166">
        <v>2010</v>
      </c>
      <c r="B166" t="s">
        <v>131</v>
      </c>
      <c r="C166" t="s">
        <v>5</v>
      </c>
      <c r="D166" s="194">
        <v>0.189</v>
      </c>
      <c r="E166" s="184"/>
      <c r="F166" s="114"/>
    </row>
    <row r="167" spans="1:6" x14ac:dyDescent="0.2">
      <c r="A167">
        <v>2011</v>
      </c>
      <c r="B167" t="s">
        <v>131</v>
      </c>
      <c r="C167" t="s">
        <v>5</v>
      </c>
      <c r="D167" s="194">
        <v>0.20599999999999999</v>
      </c>
      <c r="E167" s="184"/>
      <c r="F167" s="114"/>
    </row>
    <row r="168" spans="1:6" x14ac:dyDescent="0.2">
      <c r="A168">
        <v>2012</v>
      </c>
      <c r="B168" t="s">
        <v>131</v>
      </c>
      <c r="C168" t="s">
        <v>5</v>
      </c>
      <c r="D168" s="194">
        <v>0.182</v>
      </c>
      <c r="E168" s="184"/>
      <c r="F168" s="114"/>
    </row>
    <row r="169" spans="1:6" x14ac:dyDescent="0.2">
      <c r="A169">
        <v>2013</v>
      </c>
      <c r="B169" t="s">
        <v>131</v>
      </c>
      <c r="C169" t="s">
        <v>5</v>
      </c>
      <c r="D169" s="194">
        <v>0.17399999999999999</v>
      </c>
      <c r="E169" s="184"/>
      <c r="F169" s="114"/>
    </row>
    <row r="170" spans="1:6" x14ac:dyDescent="0.2">
      <c r="A170">
        <v>2014</v>
      </c>
      <c r="B170" t="s">
        <v>131</v>
      </c>
      <c r="C170" t="s">
        <v>5</v>
      </c>
      <c r="D170" s="194">
        <v>0.16300000000000001</v>
      </c>
      <c r="E170" s="184"/>
      <c r="F170" s="114"/>
    </row>
    <row r="171" spans="1:6" x14ac:dyDescent="0.2">
      <c r="A171">
        <v>2015</v>
      </c>
      <c r="B171" t="s">
        <v>131</v>
      </c>
      <c r="C171" t="s">
        <v>5</v>
      </c>
      <c r="D171" s="194">
        <v>0.158</v>
      </c>
      <c r="E171" s="184"/>
      <c r="F171" s="114"/>
    </row>
    <row r="172" spans="1:6" x14ac:dyDescent="0.2">
      <c r="A172">
        <v>2016</v>
      </c>
      <c r="B172" t="s">
        <v>131</v>
      </c>
      <c r="C172" t="s">
        <v>5</v>
      </c>
      <c r="D172" s="194">
        <v>0.154</v>
      </c>
      <c r="E172" s="184"/>
      <c r="F172" s="114"/>
    </row>
    <row r="173" spans="1:6" x14ac:dyDescent="0.2">
      <c r="A173">
        <v>2010</v>
      </c>
      <c r="B173" t="s">
        <v>131</v>
      </c>
      <c r="C173" t="s">
        <v>109</v>
      </c>
      <c r="D173" s="194">
        <v>0.16300000000000001</v>
      </c>
      <c r="E173" s="184"/>
      <c r="F173" s="114"/>
    </row>
    <row r="174" spans="1:6" x14ac:dyDescent="0.2">
      <c r="A174">
        <v>2011</v>
      </c>
      <c r="B174" t="s">
        <v>131</v>
      </c>
      <c r="C174" t="s">
        <v>109</v>
      </c>
      <c r="D174" s="194">
        <v>0.16900000000000001</v>
      </c>
      <c r="E174" s="184"/>
      <c r="F174" s="114"/>
    </row>
    <row r="175" spans="1:6" x14ac:dyDescent="0.2">
      <c r="A175">
        <v>2012</v>
      </c>
      <c r="B175" t="s">
        <v>131</v>
      </c>
      <c r="C175" t="s">
        <v>109</v>
      </c>
      <c r="D175" s="194">
        <v>0.16800000000000001</v>
      </c>
      <c r="E175" s="184"/>
      <c r="F175" s="114"/>
    </row>
    <row r="176" spans="1:6" x14ac:dyDescent="0.2">
      <c r="A176">
        <v>2013</v>
      </c>
      <c r="B176" t="s">
        <v>131</v>
      </c>
      <c r="C176" t="s">
        <v>109</v>
      </c>
      <c r="D176" s="194">
        <v>0.16700000000000001</v>
      </c>
      <c r="E176" s="184"/>
      <c r="F176" s="114"/>
    </row>
    <row r="177" spans="1:6" x14ac:dyDescent="0.2">
      <c r="A177">
        <v>2014</v>
      </c>
      <c r="B177" t="s">
        <v>131</v>
      </c>
      <c r="C177" t="s">
        <v>109</v>
      </c>
      <c r="D177" s="194">
        <v>0.16600000000000001</v>
      </c>
      <c r="E177" s="184"/>
      <c r="F177" s="114"/>
    </row>
    <row r="178" spans="1:6" x14ac:dyDescent="0.2">
      <c r="A178">
        <v>2015</v>
      </c>
      <c r="B178" t="s">
        <v>131</v>
      </c>
      <c r="C178" t="s">
        <v>109</v>
      </c>
      <c r="D178" s="194">
        <v>0.16200000000000001</v>
      </c>
      <c r="E178" s="184"/>
      <c r="F178" s="114"/>
    </row>
    <row r="179" spans="1:6" x14ac:dyDescent="0.2">
      <c r="A179">
        <v>2016</v>
      </c>
      <c r="B179" t="s">
        <v>131</v>
      </c>
      <c r="C179" t="s">
        <v>109</v>
      </c>
      <c r="D179" s="194">
        <v>0.159</v>
      </c>
      <c r="E179" s="184"/>
      <c r="F179" s="114"/>
    </row>
    <row r="180" spans="1:6" x14ac:dyDescent="0.2">
      <c r="A180">
        <v>2010</v>
      </c>
      <c r="B180" t="s">
        <v>131</v>
      </c>
      <c r="C180" t="s">
        <v>17</v>
      </c>
      <c r="D180" s="194">
        <v>0.16899999999999998</v>
      </c>
      <c r="E180" s="184"/>
      <c r="F180" s="114"/>
    </row>
    <row r="181" spans="1:6" x14ac:dyDescent="0.2">
      <c r="A181">
        <v>2011</v>
      </c>
      <c r="B181" t="s">
        <v>131</v>
      </c>
      <c r="C181" t="s">
        <v>17</v>
      </c>
      <c r="D181" s="194">
        <v>0.16500000000000001</v>
      </c>
      <c r="E181" s="184"/>
      <c r="F181" s="114"/>
    </row>
    <row r="182" spans="1:6" x14ac:dyDescent="0.2">
      <c r="A182">
        <v>2012</v>
      </c>
      <c r="B182" t="s">
        <v>131</v>
      </c>
      <c r="C182" t="s">
        <v>17</v>
      </c>
      <c r="D182" s="194">
        <v>0.17199999999999999</v>
      </c>
      <c r="E182" s="184"/>
      <c r="F182" s="114"/>
    </row>
    <row r="183" spans="1:6" x14ac:dyDescent="0.2">
      <c r="A183">
        <v>2013</v>
      </c>
      <c r="B183" t="s">
        <v>131</v>
      </c>
      <c r="C183" t="s">
        <v>17</v>
      </c>
      <c r="D183" s="194">
        <v>0.17199999999999999</v>
      </c>
      <c r="E183" s="184"/>
      <c r="F183" s="114"/>
    </row>
    <row r="184" spans="1:6" x14ac:dyDescent="0.2">
      <c r="A184">
        <v>2014</v>
      </c>
      <c r="B184" t="s">
        <v>131</v>
      </c>
      <c r="C184" t="s">
        <v>17</v>
      </c>
      <c r="D184" s="194">
        <v>0.16600000000000001</v>
      </c>
      <c r="E184" s="184"/>
      <c r="F184" s="114"/>
    </row>
    <row r="185" spans="1:6" x14ac:dyDescent="0.2">
      <c r="A185">
        <v>2015</v>
      </c>
      <c r="B185" t="s">
        <v>131</v>
      </c>
      <c r="C185" t="s">
        <v>17</v>
      </c>
      <c r="D185" s="194">
        <v>0.16400000000000001</v>
      </c>
      <c r="E185" s="184"/>
      <c r="F185" s="114"/>
    </row>
    <row r="186" spans="1:6" x14ac:dyDescent="0.2">
      <c r="A186">
        <v>2016</v>
      </c>
      <c r="B186" t="s">
        <v>131</v>
      </c>
      <c r="C186" t="s">
        <v>17</v>
      </c>
      <c r="D186" s="194">
        <v>0.158</v>
      </c>
      <c r="E186" s="184"/>
      <c r="F186" s="114"/>
    </row>
    <row r="187" spans="1:6" x14ac:dyDescent="0.2">
      <c r="A187">
        <v>2010</v>
      </c>
      <c r="B187" t="s">
        <v>131</v>
      </c>
      <c r="C187" t="s">
        <v>18</v>
      </c>
      <c r="D187" s="194">
        <v>0.17599999999999999</v>
      </c>
      <c r="E187" s="184"/>
      <c r="F187" s="114"/>
    </row>
    <row r="188" spans="1:6" x14ac:dyDescent="0.2">
      <c r="A188">
        <v>2011</v>
      </c>
      <c r="B188" t="s">
        <v>131</v>
      </c>
      <c r="C188" t="s">
        <v>18</v>
      </c>
      <c r="D188" s="194">
        <v>0.18</v>
      </c>
      <c r="E188" s="184"/>
      <c r="F188" s="114"/>
    </row>
    <row r="189" spans="1:6" x14ac:dyDescent="0.2">
      <c r="A189">
        <v>2012</v>
      </c>
      <c r="B189" t="s">
        <v>131</v>
      </c>
      <c r="C189" t="s">
        <v>18</v>
      </c>
      <c r="D189" s="194">
        <v>0.182</v>
      </c>
      <c r="E189" s="184"/>
      <c r="F189" s="114"/>
    </row>
    <row r="190" spans="1:6" x14ac:dyDescent="0.2">
      <c r="A190">
        <v>2013</v>
      </c>
      <c r="B190" t="s">
        <v>131</v>
      </c>
      <c r="C190" t="s">
        <v>18</v>
      </c>
      <c r="D190" s="194">
        <v>0.18099999999999999</v>
      </c>
      <c r="E190" s="184"/>
      <c r="F190" s="114"/>
    </row>
    <row r="191" spans="1:6" x14ac:dyDescent="0.2">
      <c r="A191">
        <v>2014</v>
      </c>
      <c r="B191" t="s">
        <v>131</v>
      </c>
      <c r="C191" t="s">
        <v>18</v>
      </c>
      <c r="D191" s="194">
        <v>0.17399999999999999</v>
      </c>
      <c r="E191" s="184"/>
      <c r="F191" s="114"/>
    </row>
    <row r="192" spans="1:6" x14ac:dyDescent="0.2">
      <c r="A192">
        <v>2015</v>
      </c>
      <c r="B192" t="s">
        <v>131</v>
      </c>
      <c r="C192" t="s">
        <v>18</v>
      </c>
      <c r="D192" s="194">
        <v>0.17199999999999999</v>
      </c>
      <c r="E192" s="184"/>
      <c r="F192" s="114"/>
    </row>
    <row r="193" spans="1:6" x14ac:dyDescent="0.2">
      <c r="A193">
        <v>2016</v>
      </c>
      <c r="B193" t="s">
        <v>131</v>
      </c>
      <c r="C193" t="s">
        <v>18</v>
      </c>
      <c r="D193" s="194">
        <v>0.17100000000000001</v>
      </c>
      <c r="E193" s="184"/>
      <c r="F193" s="114"/>
    </row>
    <row r="194" spans="1:6" x14ac:dyDescent="0.2">
      <c r="A194">
        <v>2010</v>
      </c>
      <c r="B194" t="s">
        <v>131</v>
      </c>
      <c r="C194" t="s">
        <v>6</v>
      </c>
      <c r="D194" s="194">
        <v>0.17399999999999999</v>
      </c>
      <c r="E194" s="184"/>
      <c r="F194" s="114"/>
    </row>
    <row r="195" spans="1:6" x14ac:dyDescent="0.2">
      <c r="A195">
        <v>2011</v>
      </c>
      <c r="B195" t="s">
        <v>131</v>
      </c>
      <c r="C195" t="s">
        <v>6</v>
      </c>
      <c r="D195" s="194">
        <v>0.17899999999999999</v>
      </c>
      <c r="E195" s="184"/>
      <c r="F195" s="114"/>
    </row>
    <row r="196" spans="1:6" x14ac:dyDescent="0.2">
      <c r="A196">
        <v>2012</v>
      </c>
      <c r="B196" t="s">
        <v>131</v>
      </c>
      <c r="C196" t="s">
        <v>6</v>
      </c>
      <c r="D196" s="194">
        <v>0.17299999999999999</v>
      </c>
      <c r="E196" s="184"/>
      <c r="F196" s="114"/>
    </row>
    <row r="197" spans="1:6" x14ac:dyDescent="0.2">
      <c r="A197">
        <v>2013</v>
      </c>
      <c r="B197" t="s">
        <v>131</v>
      </c>
      <c r="C197" t="s">
        <v>6</v>
      </c>
      <c r="D197" s="194">
        <v>0.17699999999999999</v>
      </c>
      <c r="E197" s="184"/>
      <c r="F197" s="114"/>
    </row>
    <row r="198" spans="1:6" x14ac:dyDescent="0.2">
      <c r="A198">
        <v>2014</v>
      </c>
      <c r="B198" t="s">
        <v>131</v>
      </c>
      <c r="C198" t="s">
        <v>6</v>
      </c>
      <c r="D198" s="194">
        <v>0.17299999999999999</v>
      </c>
      <c r="E198" s="184"/>
      <c r="F198" s="114"/>
    </row>
    <row r="199" spans="1:6" x14ac:dyDescent="0.2">
      <c r="A199">
        <v>2015</v>
      </c>
      <c r="B199" t="s">
        <v>131</v>
      </c>
      <c r="C199" t="s">
        <v>6</v>
      </c>
      <c r="D199" s="194">
        <v>0.17899999999999999</v>
      </c>
      <c r="E199" s="184"/>
      <c r="F199" s="114"/>
    </row>
    <row r="200" spans="1:6" x14ac:dyDescent="0.2">
      <c r="A200">
        <v>2016</v>
      </c>
      <c r="B200" t="s">
        <v>131</v>
      </c>
      <c r="C200" t="s">
        <v>6</v>
      </c>
      <c r="D200" s="194">
        <v>0.16</v>
      </c>
      <c r="E200" s="184"/>
      <c r="F200" s="114"/>
    </row>
    <row r="201" spans="1:6" x14ac:dyDescent="0.2">
      <c r="A201">
        <v>2010</v>
      </c>
      <c r="B201" t="s">
        <v>132</v>
      </c>
      <c r="C201" t="s">
        <v>3</v>
      </c>
      <c r="D201" s="194">
        <v>0.216</v>
      </c>
      <c r="E201" s="184"/>
      <c r="F201" s="114"/>
    </row>
    <row r="202" spans="1:6" x14ac:dyDescent="0.2">
      <c r="A202">
        <v>2011</v>
      </c>
      <c r="B202" t="s">
        <v>132</v>
      </c>
      <c r="C202" t="s">
        <v>3</v>
      </c>
      <c r="D202" s="194">
        <v>0.19500000000000001</v>
      </c>
      <c r="E202" s="184"/>
      <c r="F202" s="114"/>
    </row>
    <row r="203" spans="1:6" x14ac:dyDescent="0.2">
      <c r="A203">
        <v>2012</v>
      </c>
      <c r="B203" t="s">
        <v>132</v>
      </c>
      <c r="C203" t="s">
        <v>3</v>
      </c>
      <c r="D203" s="194">
        <v>0.216</v>
      </c>
      <c r="E203" s="184"/>
      <c r="F203" s="114"/>
    </row>
    <row r="204" spans="1:6" x14ac:dyDescent="0.2">
      <c r="A204">
        <v>2013</v>
      </c>
      <c r="B204" t="s">
        <v>132</v>
      </c>
      <c r="C204" t="s">
        <v>3</v>
      </c>
      <c r="D204" s="194">
        <v>0.21099999999999999</v>
      </c>
      <c r="E204" s="184"/>
      <c r="F204" s="114"/>
    </row>
    <row r="205" spans="1:6" x14ac:dyDescent="0.2">
      <c r="A205">
        <v>2014</v>
      </c>
      <c r="B205" t="s">
        <v>132</v>
      </c>
      <c r="C205" t="s">
        <v>3</v>
      </c>
      <c r="D205" s="194">
        <v>0.216</v>
      </c>
      <c r="E205" s="184"/>
      <c r="F205" s="114"/>
    </row>
    <row r="206" spans="1:6" x14ac:dyDescent="0.2">
      <c r="A206">
        <v>2015</v>
      </c>
      <c r="B206" t="s">
        <v>132</v>
      </c>
      <c r="C206" t="s">
        <v>3</v>
      </c>
      <c r="D206" s="194">
        <v>0.222</v>
      </c>
      <c r="E206" s="184"/>
      <c r="F206" s="114"/>
    </row>
    <row r="207" spans="1:6" x14ac:dyDescent="0.2">
      <c r="A207">
        <v>2016</v>
      </c>
      <c r="B207" t="s">
        <v>132</v>
      </c>
      <c r="C207" t="s">
        <v>3</v>
      </c>
      <c r="D207" s="194">
        <v>0.219</v>
      </c>
      <c r="E207" s="184"/>
      <c r="F207" s="114"/>
    </row>
    <row r="208" spans="1:6" x14ac:dyDescent="0.2">
      <c r="A208">
        <v>2010</v>
      </c>
      <c r="B208" t="s">
        <v>132</v>
      </c>
      <c r="C208" t="s">
        <v>4</v>
      </c>
      <c r="D208" s="194">
        <v>0.17499999999999999</v>
      </c>
      <c r="E208" s="184"/>
      <c r="F208" s="114"/>
    </row>
    <row r="209" spans="1:6" x14ac:dyDescent="0.2">
      <c r="A209">
        <v>2011</v>
      </c>
      <c r="B209" t="s">
        <v>132</v>
      </c>
      <c r="C209" t="s">
        <v>4</v>
      </c>
      <c r="D209" s="194">
        <v>0.18</v>
      </c>
      <c r="E209" s="184"/>
      <c r="F209" s="114"/>
    </row>
    <row r="210" spans="1:6" x14ac:dyDescent="0.2">
      <c r="A210">
        <v>2012</v>
      </c>
      <c r="B210" t="s">
        <v>132</v>
      </c>
      <c r="C210" t="s">
        <v>4</v>
      </c>
      <c r="D210" s="194">
        <v>0.17799999999999999</v>
      </c>
      <c r="E210" s="184"/>
      <c r="F210" s="114"/>
    </row>
    <row r="211" spans="1:6" x14ac:dyDescent="0.2">
      <c r="A211">
        <v>2013</v>
      </c>
      <c r="B211" t="s">
        <v>132</v>
      </c>
      <c r="C211" t="s">
        <v>4</v>
      </c>
      <c r="D211" s="194">
        <v>0.184</v>
      </c>
      <c r="E211" s="184"/>
      <c r="F211" s="114"/>
    </row>
    <row r="212" spans="1:6" x14ac:dyDescent="0.2">
      <c r="A212">
        <v>2014</v>
      </c>
      <c r="B212" t="s">
        <v>132</v>
      </c>
      <c r="C212" t="s">
        <v>4</v>
      </c>
      <c r="D212" s="194">
        <v>0.17799999999999999</v>
      </c>
      <c r="E212" s="184"/>
      <c r="F212" s="114"/>
    </row>
    <row r="213" spans="1:6" x14ac:dyDescent="0.2">
      <c r="A213">
        <v>2015</v>
      </c>
      <c r="B213" t="s">
        <v>132</v>
      </c>
      <c r="C213" t="s">
        <v>4</v>
      </c>
      <c r="D213" s="194">
        <v>0.18100000000000002</v>
      </c>
      <c r="E213" s="184"/>
      <c r="F213" s="114"/>
    </row>
    <row r="214" spans="1:6" x14ac:dyDescent="0.2">
      <c r="A214">
        <v>2016</v>
      </c>
      <c r="B214" t="s">
        <v>132</v>
      </c>
      <c r="C214" t="s">
        <v>4</v>
      </c>
      <c r="D214" s="194">
        <v>0.189</v>
      </c>
      <c r="E214" s="184"/>
      <c r="F214" s="114"/>
    </row>
    <row r="215" spans="1:6" x14ac:dyDescent="0.2">
      <c r="A215">
        <v>2010</v>
      </c>
      <c r="B215" t="s">
        <v>132</v>
      </c>
      <c r="C215" t="s">
        <v>5</v>
      </c>
      <c r="D215" s="194">
        <v>0.157</v>
      </c>
      <c r="E215" s="184"/>
      <c r="F215" s="114"/>
    </row>
    <row r="216" spans="1:6" x14ac:dyDescent="0.2">
      <c r="A216">
        <v>2011</v>
      </c>
      <c r="B216" t="s">
        <v>132</v>
      </c>
      <c r="C216" t="s">
        <v>5</v>
      </c>
      <c r="D216" s="194">
        <v>0.17599999999999999</v>
      </c>
      <c r="E216" s="184"/>
      <c r="F216" s="114"/>
    </row>
    <row r="217" spans="1:6" x14ac:dyDescent="0.2">
      <c r="A217">
        <v>2012</v>
      </c>
      <c r="B217" t="s">
        <v>132</v>
      </c>
      <c r="C217" t="s">
        <v>5</v>
      </c>
      <c r="D217" s="194">
        <v>0.191</v>
      </c>
      <c r="E217" s="184"/>
      <c r="F217" s="114"/>
    </row>
    <row r="218" spans="1:6" x14ac:dyDescent="0.2">
      <c r="A218">
        <v>2013</v>
      </c>
      <c r="B218" t="s">
        <v>132</v>
      </c>
      <c r="C218" t="s">
        <v>5</v>
      </c>
      <c r="D218" s="194">
        <v>0.189</v>
      </c>
      <c r="E218" s="184"/>
      <c r="F218" s="114"/>
    </row>
    <row r="219" spans="1:6" x14ac:dyDescent="0.2">
      <c r="A219">
        <v>2014</v>
      </c>
      <c r="B219" t="s">
        <v>132</v>
      </c>
      <c r="C219" t="s">
        <v>5</v>
      </c>
      <c r="D219" s="194">
        <v>0.193</v>
      </c>
      <c r="E219" s="184"/>
      <c r="F219" s="114"/>
    </row>
    <row r="220" spans="1:6" x14ac:dyDescent="0.2">
      <c r="A220">
        <v>2015</v>
      </c>
      <c r="B220" t="s">
        <v>132</v>
      </c>
      <c r="C220" t="s">
        <v>5</v>
      </c>
      <c r="D220" s="194">
        <v>0.20100000000000001</v>
      </c>
      <c r="E220" s="184"/>
      <c r="F220" s="114"/>
    </row>
    <row r="221" spans="1:6" x14ac:dyDescent="0.2">
      <c r="A221">
        <v>2016</v>
      </c>
      <c r="B221" t="s">
        <v>132</v>
      </c>
      <c r="C221" t="s">
        <v>5</v>
      </c>
      <c r="D221" s="194">
        <v>0.20200000000000001</v>
      </c>
      <c r="E221" s="184"/>
      <c r="F221" s="114"/>
    </row>
    <row r="222" spans="1:6" x14ac:dyDescent="0.2">
      <c r="A222">
        <v>2010</v>
      </c>
      <c r="B222" t="s">
        <v>132</v>
      </c>
      <c r="C222" t="s">
        <v>109</v>
      </c>
      <c r="D222" s="194">
        <v>0.157</v>
      </c>
      <c r="E222" s="184"/>
      <c r="F222" s="114"/>
    </row>
    <row r="223" spans="1:6" x14ac:dyDescent="0.2">
      <c r="A223">
        <v>2011</v>
      </c>
      <c r="B223" t="s">
        <v>132</v>
      </c>
      <c r="C223" t="s">
        <v>109</v>
      </c>
      <c r="D223" s="194">
        <v>0.16200000000000001</v>
      </c>
      <c r="E223" s="184"/>
      <c r="F223" s="114"/>
    </row>
    <row r="224" spans="1:6" x14ac:dyDescent="0.2">
      <c r="A224">
        <v>2012</v>
      </c>
      <c r="B224" t="s">
        <v>132</v>
      </c>
      <c r="C224" t="s">
        <v>109</v>
      </c>
      <c r="D224" s="194">
        <v>0.17100000000000001</v>
      </c>
      <c r="E224" s="184"/>
      <c r="F224" s="114"/>
    </row>
    <row r="225" spans="1:6" x14ac:dyDescent="0.2">
      <c r="A225">
        <v>2013</v>
      </c>
      <c r="B225" t="s">
        <v>132</v>
      </c>
      <c r="C225" t="s">
        <v>109</v>
      </c>
      <c r="D225" s="194">
        <v>0.17100000000000001</v>
      </c>
      <c r="E225" s="184"/>
      <c r="F225" s="114"/>
    </row>
    <row r="226" spans="1:6" x14ac:dyDescent="0.2">
      <c r="A226">
        <v>2014</v>
      </c>
      <c r="B226" t="s">
        <v>132</v>
      </c>
      <c r="C226" t="s">
        <v>109</v>
      </c>
      <c r="D226" s="194">
        <v>0.17299999999999999</v>
      </c>
      <c r="E226" s="184"/>
      <c r="F226" s="114"/>
    </row>
    <row r="227" spans="1:6" x14ac:dyDescent="0.2">
      <c r="A227">
        <v>2015</v>
      </c>
      <c r="B227" t="s">
        <v>132</v>
      </c>
      <c r="C227" t="s">
        <v>109</v>
      </c>
      <c r="D227" s="194">
        <v>0.17100000000000001</v>
      </c>
      <c r="E227" s="184"/>
      <c r="F227" s="114"/>
    </row>
    <row r="228" spans="1:6" x14ac:dyDescent="0.2">
      <c r="A228">
        <v>2016</v>
      </c>
      <c r="B228" t="s">
        <v>132</v>
      </c>
      <c r="C228" t="s">
        <v>109</v>
      </c>
      <c r="D228" s="194">
        <v>0.17100000000000001</v>
      </c>
      <c r="E228" s="184"/>
      <c r="F228" s="114"/>
    </row>
    <row r="229" spans="1:6" x14ac:dyDescent="0.2">
      <c r="A229">
        <v>2010</v>
      </c>
      <c r="B229" t="s">
        <v>132</v>
      </c>
      <c r="C229" t="s">
        <v>17</v>
      </c>
      <c r="D229" s="194">
        <v>0.16300000000000001</v>
      </c>
      <c r="E229" s="184"/>
      <c r="F229" s="114"/>
    </row>
    <row r="230" spans="1:6" x14ac:dyDescent="0.2">
      <c r="A230">
        <v>2011</v>
      </c>
      <c r="B230" t="s">
        <v>132</v>
      </c>
      <c r="C230" t="s">
        <v>17</v>
      </c>
      <c r="D230" s="194">
        <v>0.17299999999999999</v>
      </c>
      <c r="E230" s="184"/>
      <c r="F230" s="114"/>
    </row>
    <row r="231" spans="1:6" x14ac:dyDescent="0.2">
      <c r="A231">
        <v>2012</v>
      </c>
      <c r="B231" t="s">
        <v>132</v>
      </c>
      <c r="C231" t="s">
        <v>17</v>
      </c>
      <c r="D231" s="194">
        <v>0.182</v>
      </c>
      <c r="E231" s="184"/>
      <c r="F231" s="114"/>
    </row>
    <row r="232" spans="1:6" x14ac:dyDescent="0.2">
      <c r="A232">
        <v>2013</v>
      </c>
      <c r="B232" t="s">
        <v>132</v>
      </c>
      <c r="C232" t="s">
        <v>17</v>
      </c>
      <c r="D232" s="194">
        <v>0.17799999999999999</v>
      </c>
      <c r="E232" s="184"/>
      <c r="F232" s="114"/>
    </row>
    <row r="233" spans="1:6" x14ac:dyDescent="0.2">
      <c r="A233">
        <v>2014</v>
      </c>
      <c r="B233" t="s">
        <v>132</v>
      </c>
      <c r="C233" t="s">
        <v>17</v>
      </c>
      <c r="D233" s="194">
        <v>0.18099999999999999</v>
      </c>
      <c r="E233" s="184"/>
      <c r="F233" s="114"/>
    </row>
    <row r="234" spans="1:6" x14ac:dyDescent="0.2">
      <c r="A234">
        <v>2015</v>
      </c>
      <c r="B234" t="s">
        <v>132</v>
      </c>
      <c r="C234" t="s">
        <v>17</v>
      </c>
      <c r="D234" s="194">
        <v>0.17499999999999999</v>
      </c>
      <c r="E234" s="184"/>
      <c r="F234" s="114"/>
    </row>
    <row r="235" spans="1:6" x14ac:dyDescent="0.2">
      <c r="A235">
        <v>2016</v>
      </c>
      <c r="B235" t="s">
        <v>132</v>
      </c>
      <c r="C235" t="s">
        <v>17</v>
      </c>
      <c r="D235" s="194">
        <v>0.17399999999999999</v>
      </c>
      <c r="E235" s="184"/>
      <c r="F235" s="114"/>
    </row>
    <row r="236" spans="1:6" x14ac:dyDescent="0.2">
      <c r="A236">
        <v>2010</v>
      </c>
      <c r="B236" t="s">
        <v>132</v>
      </c>
      <c r="C236" t="s">
        <v>18</v>
      </c>
      <c r="D236" s="194">
        <v>0.17100000000000001</v>
      </c>
      <c r="E236" s="184"/>
      <c r="F236" s="114"/>
    </row>
    <row r="237" spans="1:6" x14ac:dyDescent="0.2">
      <c r="A237">
        <v>2011</v>
      </c>
      <c r="B237" t="s">
        <v>132</v>
      </c>
      <c r="C237" t="s">
        <v>18</v>
      </c>
      <c r="D237" s="194">
        <v>0.17699999999999999</v>
      </c>
      <c r="E237" s="184"/>
      <c r="F237" s="114"/>
    </row>
    <row r="238" spans="1:6" x14ac:dyDescent="0.2">
      <c r="A238">
        <v>2012</v>
      </c>
      <c r="B238" t="s">
        <v>132</v>
      </c>
      <c r="C238" t="s">
        <v>18</v>
      </c>
      <c r="D238" s="194">
        <v>0.188</v>
      </c>
      <c r="E238" s="184"/>
      <c r="F238" s="114"/>
    </row>
    <row r="239" spans="1:6" x14ac:dyDescent="0.2">
      <c r="A239">
        <v>2013</v>
      </c>
      <c r="B239" t="s">
        <v>132</v>
      </c>
      <c r="C239" t="s">
        <v>18</v>
      </c>
      <c r="D239" s="194">
        <v>0.19500000000000001</v>
      </c>
      <c r="E239" s="184"/>
      <c r="F239" s="114"/>
    </row>
    <row r="240" spans="1:6" x14ac:dyDescent="0.2">
      <c r="A240">
        <v>2014</v>
      </c>
      <c r="B240" t="s">
        <v>132</v>
      </c>
      <c r="C240" t="s">
        <v>18</v>
      </c>
      <c r="D240" s="194">
        <v>0.19</v>
      </c>
      <c r="E240" s="184"/>
      <c r="F240" s="114"/>
    </row>
    <row r="241" spans="1:6" x14ac:dyDescent="0.2">
      <c r="A241">
        <v>2015</v>
      </c>
      <c r="B241" t="s">
        <v>132</v>
      </c>
      <c r="C241" t="s">
        <v>18</v>
      </c>
      <c r="D241" s="194">
        <v>0.193</v>
      </c>
      <c r="E241" s="184"/>
      <c r="F241" s="114"/>
    </row>
    <row r="242" spans="1:6" x14ac:dyDescent="0.2">
      <c r="A242">
        <v>2016</v>
      </c>
      <c r="B242" t="s">
        <v>132</v>
      </c>
      <c r="C242" t="s">
        <v>18</v>
      </c>
      <c r="D242" s="194">
        <v>0.19800000000000001</v>
      </c>
      <c r="E242" s="184"/>
      <c r="F242" s="114"/>
    </row>
    <row r="243" spans="1:6" x14ac:dyDescent="0.2">
      <c r="A243">
        <v>2010</v>
      </c>
      <c r="B243" t="s">
        <v>132</v>
      </c>
      <c r="C243" t="s">
        <v>6</v>
      </c>
      <c r="D243" s="194">
        <v>0.182</v>
      </c>
      <c r="E243" s="184"/>
      <c r="F243" s="114"/>
    </row>
    <row r="244" spans="1:6" x14ac:dyDescent="0.2">
      <c r="A244">
        <v>2011</v>
      </c>
      <c r="B244" t="s">
        <v>132</v>
      </c>
      <c r="C244" t="s">
        <v>6</v>
      </c>
      <c r="D244" s="194">
        <v>0.184</v>
      </c>
      <c r="E244" s="184"/>
      <c r="F244" s="114"/>
    </row>
    <row r="245" spans="1:6" x14ac:dyDescent="0.2">
      <c r="A245">
        <v>2012</v>
      </c>
      <c r="B245" t="s">
        <v>132</v>
      </c>
      <c r="C245" t="s">
        <v>6</v>
      </c>
      <c r="D245" s="194">
        <v>0.191</v>
      </c>
      <c r="E245" s="184"/>
      <c r="F245" s="114"/>
    </row>
    <row r="246" spans="1:6" x14ac:dyDescent="0.2">
      <c r="A246">
        <v>2013</v>
      </c>
      <c r="B246" t="s">
        <v>132</v>
      </c>
      <c r="C246" t="s">
        <v>6</v>
      </c>
      <c r="D246" s="194">
        <v>0.192</v>
      </c>
      <c r="E246" s="184"/>
      <c r="F246" s="114"/>
    </row>
    <row r="247" spans="1:6" x14ac:dyDescent="0.2">
      <c r="A247">
        <v>2014</v>
      </c>
      <c r="B247" t="s">
        <v>132</v>
      </c>
      <c r="C247" t="s">
        <v>6</v>
      </c>
      <c r="D247" s="194">
        <v>0.192</v>
      </c>
      <c r="E247" s="184"/>
      <c r="F247" s="114"/>
    </row>
    <row r="248" spans="1:6" x14ac:dyDescent="0.2">
      <c r="A248">
        <v>2015</v>
      </c>
      <c r="B248" t="s">
        <v>132</v>
      </c>
      <c r="C248" t="s">
        <v>6</v>
      </c>
      <c r="D248" s="194">
        <v>0.19700000000000001</v>
      </c>
      <c r="E248" s="184"/>
      <c r="F248" s="114"/>
    </row>
    <row r="249" spans="1:6" x14ac:dyDescent="0.2">
      <c r="A249">
        <v>2016</v>
      </c>
      <c r="B249" t="s">
        <v>132</v>
      </c>
      <c r="C249" t="s">
        <v>6</v>
      </c>
      <c r="D249" s="194">
        <v>0.2</v>
      </c>
      <c r="E249" s="184"/>
      <c r="F249" s="114"/>
    </row>
    <row r="250" spans="1:6" x14ac:dyDescent="0.2">
      <c r="A250">
        <v>2010</v>
      </c>
      <c r="B250" t="s">
        <v>133</v>
      </c>
      <c r="C250" t="s">
        <v>3</v>
      </c>
      <c r="D250" s="194">
        <v>0.27200000000000002</v>
      </c>
      <c r="E250" s="184"/>
      <c r="F250" s="114"/>
    </row>
    <row r="251" spans="1:6" x14ac:dyDescent="0.2">
      <c r="A251">
        <v>2011</v>
      </c>
      <c r="B251" t="s">
        <v>133</v>
      </c>
      <c r="C251" t="s">
        <v>3</v>
      </c>
      <c r="D251" s="194">
        <v>0.32500000000000001</v>
      </c>
      <c r="E251" s="184"/>
      <c r="F251" s="114"/>
    </row>
    <row r="252" spans="1:6" x14ac:dyDescent="0.2">
      <c r="A252">
        <v>2012</v>
      </c>
      <c r="B252" t="s">
        <v>133</v>
      </c>
      <c r="C252" t="s">
        <v>3</v>
      </c>
      <c r="D252" s="194">
        <v>0.32600000000000001</v>
      </c>
      <c r="E252" s="184"/>
      <c r="F252" s="114"/>
    </row>
    <row r="253" spans="1:6" x14ac:dyDescent="0.2">
      <c r="A253">
        <v>2013</v>
      </c>
      <c r="B253" t="s">
        <v>133</v>
      </c>
      <c r="C253" t="s">
        <v>3</v>
      </c>
      <c r="D253" s="194">
        <v>0.33400000000000002</v>
      </c>
      <c r="E253" s="184"/>
      <c r="F253" s="114"/>
    </row>
    <row r="254" spans="1:6" x14ac:dyDescent="0.2">
      <c r="A254">
        <v>2014</v>
      </c>
      <c r="B254" t="s">
        <v>133</v>
      </c>
      <c r="C254" t="s">
        <v>3</v>
      </c>
      <c r="D254" s="194">
        <v>0.36099999999999999</v>
      </c>
      <c r="E254" s="184"/>
      <c r="F254" s="114"/>
    </row>
    <row r="255" spans="1:6" x14ac:dyDescent="0.2">
      <c r="A255">
        <v>2015</v>
      </c>
      <c r="B255" t="s">
        <v>133</v>
      </c>
      <c r="C255" t="s">
        <v>3</v>
      </c>
      <c r="D255" s="194">
        <v>0.36199999999999999</v>
      </c>
      <c r="E255" s="184"/>
      <c r="F255" s="114"/>
    </row>
    <row r="256" spans="1:6" x14ac:dyDescent="0.2">
      <c r="A256">
        <v>2016</v>
      </c>
      <c r="B256" t="s">
        <v>133</v>
      </c>
      <c r="C256" t="s">
        <v>3</v>
      </c>
      <c r="D256" s="194">
        <v>0.39200000000000002</v>
      </c>
      <c r="E256" s="184"/>
      <c r="F256" s="114"/>
    </row>
    <row r="257" spans="1:6" x14ac:dyDescent="0.2">
      <c r="A257">
        <v>2010</v>
      </c>
      <c r="B257" t="s">
        <v>133</v>
      </c>
      <c r="C257" t="s">
        <v>4</v>
      </c>
      <c r="D257" s="194">
        <v>0.32</v>
      </c>
      <c r="E257" s="184"/>
      <c r="F257" s="114"/>
    </row>
    <row r="258" spans="1:6" x14ac:dyDescent="0.2">
      <c r="A258">
        <v>2011</v>
      </c>
      <c r="B258" t="s">
        <v>133</v>
      </c>
      <c r="C258" t="s">
        <v>4</v>
      </c>
      <c r="D258" s="194">
        <v>0.31</v>
      </c>
      <c r="E258" s="184"/>
      <c r="F258" s="114"/>
    </row>
    <row r="259" spans="1:6" x14ac:dyDescent="0.2">
      <c r="A259">
        <v>2012</v>
      </c>
      <c r="B259" t="s">
        <v>133</v>
      </c>
      <c r="C259" t="s">
        <v>4</v>
      </c>
      <c r="D259" s="194">
        <v>0.36099999999999999</v>
      </c>
      <c r="E259" s="184"/>
      <c r="F259" s="114"/>
    </row>
    <row r="260" spans="1:6" x14ac:dyDescent="0.2">
      <c r="A260">
        <v>2013</v>
      </c>
      <c r="B260" t="s">
        <v>133</v>
      </c>
      <c r="C260" t="s">
        <v>4</v>
      </c>
      <c r="D260" s="194">
        <v>0.36499999999999999</v>
      </c>
      <c r="E260" s="184"/>
      <c r="F260" s="114"/>
    </row>
    <row r="261" spans="1:6" x14ac:dyDescent="0.2">
      <c r="A261">
        <v>2014</v>
      </c>
      <c r="B261" t="s">
        <v>133</v>
      </c>
      <c r="C261" t="s">
        <v>4</v>
      </c>
      <c r="D261" s="194">
        <v>0.36799999999999999</v>
      </c>
      <c r="E261" s="184"/>
      <c r="F261" s="114"/>
    </row>
    <row r="262" spans="1:6" x14ac:dyDescent="0.2">
      <c r="A262">
        <v>2015</v>
      </c>
      <c r="B262" t="s">
        <v>133</v>
      </c>
      <c r="C262" t="s">
        <v>4</v>
      </c>
      <c r="D262" s="194">
        <v>0.33899999999999997</v>
      </c>
      <c r="E262" s="184"/>
      <c r="F262" s="114"/>
    </row>
    <row r="263" spans="1:6" x14ac:dyDescent="0.2">
      <c r="A263">
        <v>2016</v>
      </c>
      <c r="B263" t="s">
        <v>133</v>
      </c>
      <c r="C263" t="s">
        <v>4</v>
      </c>
      <c r="D263" s="194">
        <v>0.35899999999999999</v>
      </c>
      <c r="E263" s="184"/>
      <c r="F263" s="114"/>
    </row>
    <row r="264" spans="1:6" x14ac:dyDescent="0.2">
      <c r="A264">
        <v>2010</v>
      </c>
      <c r="B264" t="s">
        <v>133</v>
      </c>
      <c r="C264" t="s">
        <v>5</v>
      </c>
      <c r="D264" s="194">
        <v>0.28100000000000003</v>
      </c>
      <c r="E264" s="184"/>
      <c r="F264" s="114"/>
    </row>
    <row r="265" spans="1:6" x14ac:dyDescent="0.2">
      <c r="A265">
        <v>2011</v>
      </c>
      <c r="B265" t="s">
        <v>133</v>
      </c>
      <c r="C265" t="s">
        <v>5</v>
      </c>
      <c r="D265" s="194">
        <v>0.27400000000000002</v>
      </c>
      <c r="E265" s="184"/>
      <c r="F265" s="114"/>
    </row>
    <row r="266" spans="1:6" x14ac:dyDescent="0.2">
      <c r="A266">
        <v>2012</v>
      </c>
      <c r="B266" t="s">
        <v>133</v>
      </c>
      <c r="C266" t="s">
        <v>5</v>
      </c>
      <c r="D266" s="194">
        <v>0.27300000000000002</v>
      </c>
      <c r="E266" s="184"/>
      <c r="F266" s="114"/>
    </row>
    <row r="267" spans="1:6" x14ac:dyDescent="0.2">
      <c r="A267">
        <v>2013</v>
      </c>
      <c r="B267" t="s">
        <v>133</v>
      </c>
      <c r="C267" t="s">
        <v>5</v>
      </c>
      <c r="D267" s="194">
        <v>0.32300000000000001</v>
      </c>
      <c r="E267" s="184"/>
      <c r="F267" s="114"/>
    </row>
    <row r="268" spans="1:6" x14ac:dyDescent="0.2">
      <c r="A268">
        <v>2014</v>
      </c>
      <c r="B268" t="s">
        <v>133</v>
      </c>
      <c r="C268" t="s">
        <v>5</v>
      </c>
      <c r="D268" s="194">
        <v>0.34899999999999998</v>
      </c>
      <c r="E268" s="184"/>
      <c r="F268" s="114"/>
    </row>
    <row r="269" spans="1:6" x14ac:dyDescent="0.2">
      <c r="A269">
        <v>2015</v>
      </c>
      <c r="B269" t="s">
        <v>133</v>
      </c>
      <c r="C269" t="s">
        <v>5</v>
      </c>
      <c r="D269" s="194">
        <v>0.372</v>
      </c>
      <c r="E269" s="184"/>
      <c r="F269" s="114"/>
    </row>
    <row r="270" spans="1:6" x14ac:dyDescent="0.2">
      <c r="A270">
        <v>2016</v>
      </c>
      <c r="B270" t="s">
        <v>133</v>
      </c>
      <c r="C270" t="s">
        <v>5</v>
      </c>
      <c r="D270" s="194">
        <v>0.35399999999999998</v>
      </c>
      <c r="E270" s="184"/>
      <c r="F270" s="114"/>
    </row>
    <row r="271" spans="1:6" x14ac:dyDescent="0.2">
      <c r="A271">
        <v>2010</v>
      </c>
      <c r="B271" t="s">
        <v>133</v>
      </c>
      <c r="C271" t="s">
        <v>109</v>
      </c>
      <c r="D271" s="194">
        <v>0.312</v>
      </c>
      <c r="E271" s="184"/>
      <c r="F271" s="114"/>
    </row>
    <row r="272" spans="1:6" x14ac:dyDescent="0.2">
      <c r="A272">
        <v>2011</v>
      </c>
      <c r="B272" t="s">
        <v>133</v>
      </c>
      <c r="C272" t="s">
        <v>109</v>
      </c>
      <c r="D272" s="194">
        <v>0.32800000000000001</v>
      </c>
      <c r="E272" s="184"/>
      <c r="F272" s="114"/>
    </row>
    <row r="273" spans="1:6" x14ac:dyDescent="0.2">
      <c r="A273">
        <v>2012</v>
      </c>
      <c r="B273" t="s">
        <v>133</v>
      </c>
      <c r="C273" t="s">
        <v>109</v>
      </c>
      <c r="D273" s="194">
        <v>0.34200000000000003</v>
      </c>
      <c r="E273" s="184"/>
      <c r="F273" s="114"/>
    </row>
    <row r="274" spans="1:6" x14ac:dyDescent="0.2">
      <c r="A274">
        <v>2013</v>
      </c>
      <c r="B274" t="s">
        <v>133</v>
      </c>
      <c r="C274" t="s">
        <v>109</v>
      </c>
      <c r="D274" s="194">
        <v>0.35099999999999998</v>
      </c>
      <c r="E274" s="184"/>
      <c r="F274" s="114"/>
    </row>
    <row r="275" spans="1:6" x14ac:dyDescent="0.2">
      <c r="A275">
        <v>2014</v>
      </c>
      <c r="B275" t="s">
        <v>133</v>
      </c>
      <c r="C275" t="s">
        <v>109</v>
      </c>
      <c r="D275" s="194">
        <v>0.36</v>
      </c>
      <c r="E275" s="184"/>
      <c r="F275" s="114"/>
    </row>
    <row r="276" spans="1:6" x14ac:dyDescent="0.2">
      <c r="A276">
        <v>2015</v>
      </c>
      <c r="B276" t="s">
        <v>133</v>
      </c>
      <c r="C276" t="s">
        <v>109</v>
      </c>
      <c r="D276" s="194">
        <v>0.371</v>
      </c>
      <c r="E276" s="184"/>
      <c r="F276" s="114"/>
    </row>
    <row r="277" spans="1:6" x14ac:dyDescent="0.2">
      <c r="A277">
        <v>2016</v>
      </c>
      <c r="B277" t="s">
        <v>133</v>
      </c>
      <c r="C277" t="s">
        <v>109</v>
      </c>
      <c r="D277" s="194">
        <v>0.38200000000000001</v>
      </c>
      <c r="E277" s="184"/>
      <c r="F277" s="114"/>
    </row>
    <row r="278" spans="1:6" x14ac:dyDescent="0.2">
      <c r="A278">
        <v>2010</v>
      </c>
      <c r="B278" t="s">
        <v>133</v>
      </c>
      <c r="C278" t="s">
        <v>17</v>
      </c>
      <c r="D278" s="194">
        <v>0.34</v>
      </c>
      <c r="E278" s="184"/>
      <c r="F278" s="114"/>
    </row>
    <row r="279" spans="1:6" x14ac:dyDescent="0.2">
      <c r="A279">
        <v>2011</v>
      </c>
      <c r="B279" t="s">
        <v>133</v>
      </c>
      <c r="C279" t="s">
        <v>17</v>
      </c>
      <c r="D279" s="194">
        <v>0.36099999999999999</v>
      </c>
      <c r="E279" s="184"/>
      <c r="F279" s="114"/>
    </row>
    <row r="280" spans="1:6" x14ac:dyDescent="0.2">
      <c r="A280">
        <v>2012</v>
      </c>
      <c r="B280" t="s">
        <v>133</v>
      </c>
      <c r="C280" t="s">
        <v>17</v>
      </c>
      <c r="D280" s="194">
        <v>0.36799999999999999</v>
      </c>
      <c r="E280" s="184"/>
      <c r="F280" s="114"/>
    </row>
    <row r="281" spans="1:6" x14ac:dyDescent="0.2">
      <c r="A281">
        <v>2013</v>
      </c>
      <c r="B281" t="s">
        <v>133</v>
      </c>
      <c r="C281" t="s">
        <v>17</v>
      </c>
      <c r="D281" s="194">
        <v>0.38200000000000001</v>
      </c>
      <c r="E281" s="184"/>
      <c r="F281" s="114"/>
    </row>
    <row r="282" spans="1:6" x14ac:dyDescent="0.2">
      <c r="A282">
        <v>2014</v>
      </c>
      <c r="B282" t="s">
        <v>133</v>
      </c>
      <c r="C282" t="s">
        <v>17</v>
      </c>
      <c r="D282" s="194">
        <v>0.39100000000000001</v>
      </c>
      <c r="E282" s="184"/>
      <c r="F282" s="114"/>
    </row>
    <row r="283" spans="1:6" x14ac:dyDescent="0.2">
      <c r="A283">
        <v>2015</v>
      </c>
      <c r="B283" t="s">
        <v>133</v>
      </c>
      <c r="C283" t="s">
        <v>17</v>
      </c>
      <c r="D283" s="194">
        <v>0.39799999999999996</v>
      </c>
      <c r="E283" s="184"/>
      <c r="F283" s="114"/>
    </row>
    <row r="284" spans="1:6" x14ac:dyDescent="0.2">
      <c r="A284">
        <v>2016</v>
      </c>
      <c r="B284" t="s">
        <v>133</v>
      </c>
      <c r="C284" t="s">
        <v>17</v>
      </c>
      <c r="D284" s="194">
        <v>0.41399999999999998</v>
      </c>
      <c r="E284" s="184"/>
      <c r="F284" s="114"/>
    </row>
    <row r="285" spans="1:6" x14ac:dyDescent="0.2">
      <c r="A285">
        <v>2010</v>
      </c>
      <c r="B285" t="s">
        <v>133</v>
      </c>
      <c r="C285" t="s">
        <v>18</v>
      </c>
      <c r="D285" s="194">
        <v>0.316</v>
      </c>
      <c r="E285" s="184"/>
      <c r="F285" s="114"/>
    </row>
    <row r="286" spans="1:6" x14ac:dyDescent="0.2">
      <c r="A286">
        <v>2011</v>
      </c>
      <c r="B286" t="s">
        <v>133</v>
      </c>
      <c r="C286" t="s">
        <v>18</v>
      </c>
      <c r="D286" s="194">
        <v>0.32899999999999996</v>
      </c>
      <c r="E286" s="184"/>
      <c r="F286" s="114"/>
    </row>
    <row r="287" spans="1:6" x14ac:dyDescent="0.2">
      <c r="A287">
        <v>2012</v>
      </c>
      <c r="B287" t="s">
        <v>133</v>
      </c>
      <c r="C287" t="s">
        <v>18</v>
      </c>
      <c r="D287" s="194">
        <v>0.34</v>
      </c>
      <c r="E287" s="184"/>
      <c r="F287" s="114"/>
    </row>
    <row r="288" spans="1:6" x14ac:dyDescent="0.2">
      <c r="A288">
        <v>2013</v>
      </c>
      <c r="B288" t="s">
        <v>133</v>
      </c>
      <c r="C288" t="s">
        <v>18</v>
      </c>
      <c r="D288" s="194">
        <v>0.34100000000000003</v>
      </c>
      <c r="E288" s="184"/>
      <c r="F288" s="114"/>
    </row>
    <row r="289" spans="1:6" x14ac:dyDescent="0.2">
      <c r="A289">
        <v>2014</v>
      </c>
      <c r="B289" t="s">
        <v>133</v>
      </c>
      <c r="C289" t="s">
        <v>18</v>
      </c>
      <c r="D289" s="194">
        <v>0.36599999999999999</v>
      </c>
      <c r="E289" s="184"/>
      <c r="F289" s="114"/>
    </row>
    <row r="290" spans="1:6" x14ac:dyDescent="0.2">
      <c r="A290">
        <v>2015</v>
      </c>
      <c r="B290" t="s">
        <v>133</v>
      </c>
      <c r="C290" t="s">
        <v>18</v>
      </c>
      <c r="D290" s="194">
        <v>0.373</v>
      </c>
      <c r="E290" s="184"/>
      <c r="F290" s="114"/>
    </row>
    <row r="291" spans="1:6" x14ac:dyDescent="0.2">
      <c r="A291">
        <v>2016</v>
      </c>
      <c r="B291" t="s">
        <v>133</v>
      </c>
      <c r="C291" t="s">
        <v>18</v>
      </c>
      <c r="D291" s="194">
        <v>0.379</v>
      </c>
      <c r="E291" s="184"/>
      <c r="F291" s="114"/>
    </row>
    <row r="292" spans="1:6" x14ac:dyDescent="0.2">
      <c r="A292">
        <v>2010</v>
      </c>
      <c r="B292" t="s">
        <v>133</v>
      </c>
      <c r="C292" t="s">
        <v>6</v>
      </c>
      <c r="D292" s="194">
        <v>0.3</v>
      </c>
      <c r="E292" s="184"/>
      <c r="F292" s="114"/>
    </row>
    <row r="293" spans="1:6" x14ac:dyDescent="0.2">
      <c r="A293">
        <v>2011</v>
      </c>
      <c r="B293" t="s">
        <v>133</v>
      </c>
      <c r="C293" t="s">
        <v>6</v>
      </c>
      <c r="D293" s="194">
        <v>0.307</v>
      </c>
      <c r="E293" s="184"/>
      <c r="F293" s="114"/>
    </row>
    <row r="294" spans="1:6" x14ac:dyDescent="0.2">
      <c r="A294">
        <v>2012</v>
      </c>
      <c r="B294" t="s">
        <v>133</v>
      </c>
      <c r="C294" t="s">
        <v>6</v>
      </c>
      <c r="D294" s="194">
        <v>0.33400000000000002</v>
      </c>
      <c r="E294" s="184"/>
      <c r="F294" s="114"/>
    </row>
    <row r="295" spans="1:6" x14ac:dyDescent="0.2">
      <c r="A295">
        <v>2013</v>
      </c>
      <c r="B295" t="s">
        <v>133</v>
      </c>
      <c r="C295" t="s">
        <v>6</v>
      </c>
      <c r="D295" s="194">
        <v>0.34799999999999998</v>
      </c>
    </row>
    <row r="296" spans="1:6" x14ac:dyDescent="0.2">
      <c r="A296">
        <v>2014</v>
      </c>
      <c r="B296" t="s">
        <v>133</v>
      </c>
      <c r="C296" t="s">
        <v>6</v>
      </c>
      <c r="D296" s="194">
        <v>0.36199999999999999</v>
      </c>
    </row>
    <row r="297" spans="1:6" x14ac:dyDescent="0.2">
      <c r="A297">
        <v>2015</v>
      </c>
      <c r="B297" t="s">
        <v>133</v>
      </c>
      <c r="C297" t="s">
        <v>6</v>
      </c>
      <c r="D297" s="194">
        <v>0.35199999999999998</v>
      </c>
    </row>
    <row r="298" spans="1:6" x14ac:dyDescent="0.2">
      <c r="A298">
        <v>2016</v>
      </c>
      <c r="B298" t="s">
        <v>133</v>
      </c>
      <c r="C298" t="s">
        <v>6</v>
      </c>
      <c r="D298" s="194">
        <v>0.36699999999999999</v>
      </c>
    </row>
  </sheetData>
  <phoneticPr fontId="5" type="noConversion"/>
  <hyperlinks>
    <hyperlink ref="H1" location="'11'!A1" display="&lt;&lt; Chart"/>
    <hyperlink ref="G1" location="Contents!A1" display="&lt;&lt; Contents"/>
  </hyperlinks>
  <pageMargins left="0.75" right="0.75" top="1" bottom="1" header="0.5" footer="0.5"/>
  <headerFooter alignWithMargins="0"/>
  <tableParts count="1">
    <tablePart r:id="rId1"/>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0"/>
  <sheetViews>
    <sheetView showGridLines="0" workbookViewId="0">
      <selection activeCell="I7" sqref="I7"/>
    </sheetView>
  </sheetViews>
  <sheetFormatPr defaultRowHeight="12.75" x14ac:dyDescent="0.2"/>
  <cols>
    <col min="1" max="1" width="10.140625" customWidth="1"/>
    <col min="2" max="2" width="12.5703125" customWidth="1"/>
    <col min="7" max="7" width="11.85546875" customWidth="1"/>
    <col min="8" max="8" width="11.28515625" bestFit="1" customWidth="1"/>
    <col min="9" max="9" width="18.42578125" bestFit="1" customWidth="1"/>
  </cols>
  <sheetData>
    <row r="1" spans="1:17" ht="15.75" customHeight="1" x14ac:dyDescent="0.2">
      <c r="A1" s="224" t="s">
        <v>229</v>
      </c>
      <c r="B1" s="1"/>
      <c r="C1" s="1"/>
      <c r="D1" s="1"/>
      <c r="E1" s="1"/>
      <c r="F1" s="1"/>
      <c r="G1" s="69" t="s">
        <v>152</v>
      </c>
      <c r="H1" s="69" t="s">
        <v>99</v>
      </c>
      <c r="I1" s="9" t="s">
        <v>10</v>
      </c>
      <c r="J1" s="1"/>
      <c r="K1" s="10" t="s">
        <v>237</v>
      </c>
      <c r="L1" s="1"/>
      <c r="M1" s="1"/>
      <c r="N1" s="1"/>
      <c r="O1" s="1"/>
      <c r="P1" s="1"/>
      <c r="Q1" s="3"/>
    </row>
    <row r="2" spans="1:17" ht="14.25" x14ac:dyDescent="0.2">
      <c r="A2" s="109" t="s">
        <v>137</v>
      </c>
      <c r="I2" s="9" t="s">
        <v>11</v>
      </c>
      <c r="J2" s="1"/>
      <c r="K2" s="10" t="s">
        <v>260</v>
      </c>
      <c r="L2" s="1"/>
      <c r="M2" s="1"/>
      <c r="N2" s="1"/>
      <c r="O2" s="1"/>
      <c r="P2" s="1"/>
      <c r="Q2" s="3"/>
    </row>
    <row r="3" spans="1:17" ht="14.25" x14ac:dyDescent="0.2">
      <c r="I3" s="9" t="s">
        <v>12</v>
      </c>
      <c r="J3" s="9"/>
      <c r="K3" s="9" t="s">
        <v>13</v>
      </c>
      <c r="L3" s="1"/>
      <c r="M3" s="1"/>
      <c r="N3" s="1"/>
      <c r="O3" s="1"/>
      <c r="P3" s="1"/>
      <c r="Q3" s="3"/>
    </row>
    <row r="4" spans="1:17" x14ac:dyDescent="0.2">
      <c r="A4" s="15" t="s">
        <v>2</v>
      </c>
      <c r="B4" s="15" t="s">
        <v>0</v>
      </c>
      <c r="C4" s="15" t="s">
        <v>8</v>
      </c>
      <c r="Q4" s="3"/>
    </row>
    <row r="5" spans="1:17" ht="14.25" x14ac:dyDescent="0.2">
      <c r="A5" t="s">
        <v>193</v>
      </c>
      <c r="B5" t="s">
        <v>3</v>
      </c>
      <c r="C5" s="18">
        <v>0.436</v>
      </c>
      <c r="E5" s="95"/>
      <c r="F5" s="95"/>
      <c r="G5" s="95"/>
      <c r="H5" s="95"/>
      <c r="I5" s="9" t="s">
        <v>14</v>
      </c>
      <c r="J5" s="1"/>
      <c r="K5" s="1"/>
      <c r="L5" s="1"/>
      <c r="M5" s="1"/>
      <c r="N5" s="1"/>
      <c r="O5" s="1"/>
      <c r="P5" s="1"/>
      <c r="Q5" s="3"/>
    </row>
    <row r="6" spans="1:17" ht="14.25" x14ac:dyDescent="0.2">
      <c r="A6" t="s">
        <v>194</v>
      </c>
      <c r="B6" t="s">
        <v>3</v>
      </c>
      <c r="C6" s="18">
        <v>0.48199999999999998</v>
      </c>
      <c r="E6" s="114"/>
      <c r="I6" s="11">
        <v>42913</v>
      </c>
      <c r="J6" s="1"/>
      <c r="K6" s="1"/>
      <c r="L6" s="1"/>
      <c r="M6" s="1"/>
      <c r="N6" s="1"/>
      <c r="O6" s="1"/>
      <c r="P6" s="1"/>
      <c r="Q6" s="3"/>
    </row>
    <row r="7" spans="1:17" x14ac:dyDescent="0.2">
      <c r="A7" t="s">
        <v>195</v>
      </c>
      <c r="B7" t="s">
        <v>3</v>
      </c>
      <c r="C7" s="18">
        <v>0.48899999999999999</v>
      </c>
      <c r="E7" s="114"/>
      <c r="Q7" s="3"/>
    </row>
    <row r="8" spans="1:17" x14ac:dyDescent="0.2">
      <c r="A8" t="s">
        <v>196</v>
      </c>
      <c r="B8" t="s">
        <v>3</v>
      </c>
      <c r="C8" s="18">
        <v>0.51500000000000001</v>
      </c>
      <c r="E8" s="114"/>
    </row>
    <row r="9" spans="1:17" x14ac:dyDescent="0.2">
      <c r="A9" t="s">
        <v>197</v>
      </c>
      <c r="B9" t="s">
        <v>3</v>
      </c>
      <c r="C9" s="18">
        <v>0.56499999999999995</v>
      </c>
      <c r="E9" s="114"/>
    </row>
    <row r="10" spans="1:17" x14ac:dyDescent="0.2">
      <c r="A10" t="s">
        <v>198</v>
      </c>
      <c r="B10" t="s">
        <v>3</v>
      </c>
      <c r="C10" s="18">
        <v>0.57399999999999995</v>
      </c>
      <c r="E10" s="114"/>
    </row>
    <row r="11" spans="1:17" x14ac:dyDescent="0.2">
      <c r="A11" t="s">
        <v>199</v>
      </c>
      <c r="B11" t="s">
        <v>3</v>
      </c>
      <c r="C11" s="18">
        <v>0.60699999999999998</v>
      </c>
      <c r="E11" s="114"/>
    </row>
    <row r="12" spans="1:17" x14ac:dyDescent="0.2">
      <c r="A12" t="s">
        <v>228</v>
      </c>
      <c r="B12" t="s">
        <v>3</v>
      </c>
      <c r="C12" s="18">
        <v>0.63</v>
      </c>
      <c r="E12" s="114"/>
    </row>
    <row r="13" spans="1:17" x14ac:dyDescent="0.2">
      <c r="A13" t="s">
        <v>231</v>
      </c>
      <c r="B13" t="s">
        <v>3</v>
      </c>
      <c r="C13" s="18">
        <v>0.61099999999999999</v>
      </c>
      <c r="E13" s="114"/>
    </row>
    <row r="14" spans="1:17" x14ac:dyDescent="0.2">
      <c r="A14" t="s">
        <v>235</v>
      </c>
      <c r="B14" t="s">
        <v>3</v>
      </c>
      <c r="C14" s="18">
        <v>0.59299999999999997</v>
      </c>
      <c r="E14" s="114"/>
    </row>
    <row r="15" spans="1:17" x14ac:dyDescent="0.2">
      <c r="A15" t="s">
        <v>237</v>
      </c>
      <c r="B15" t="s">
        <v>3</v>
      </c>
      <c r="C15" s="18">
        <v>0.61599999999999999</v>
      </c>
      <c r="E15" s="114"/>
    </row>
    <row r="16" spans="1:17" x14ac:dyDescent="0.2">
      <c r="A16" t="s">
        <v>193</v>
      </c>
      <c r="B16" t="s">
        <v>4</v>
      </c>
      <c r="C16" s="18">
        <v>0.5</v>
      </c>
      <c r="E16" s="114"/>
    </row>
    <row r="17" spans="1:5" x14ac:dyDescent="0.2">
      <c r="A17" t="s">
        <v>194</v>
      </c>
      <c r="B17" t="s">
        <v>4</v>
      </c>
      <c r="C17" s="18">
        <v>0.499</v>
      </c>
      <c r="E17" s="114"/>
    </row>
    <row r="18" spans="1:5" x14ac:dyDescent="0.2">
      <c r="A18" t="s">
        <v>195</v>
      </c>
      <c r="B18" t="s">
        <v>4</v>
      </c>
      <c r="C18" s="18">
        <v>0.53300000000000003</v>
      </c>
      <c r="E18" s="114"/>
    </row>
    <row r="19" spans="1:5" x14ac:dyDescent="0.2">
      <c r="A19" t="s">
        <v>196</v>
      </c>
      <c r="B19" t="s">
        <v>4</v>
      </c>
      <c r="C19" s="18">
        <v>0.54600000000000004</v>
      </c>
      <c r="E19" s="114"/>
    </row>
    <row r="20" spans="1:5" x14ac:dyDescent="0.2">
      <c r="A20" t="s">
        <v>197</v>
      </c>
      <c r="B20" t="s">
        <v>4</v>
      </c>
      <c r="C20" s="18">
        <v>0.59399999999999997</v>
      </c>
      <c r="E20" s="114"/>
    </row>
    <row r="21" spans="1:5" x14ac:dyDescent="0.2">
      <c r="A21" t="s">
        <v>198</v>
      </c>
      <c r="B21" t="s">
        <v>4</v>
      </c>
      <c r="C21" s="18">
        <v>0.59499999999999997</v>
      </c>
      <c r="E21" s="114"/>
    </row>
    <row r="22" spans="1:5" x14ac:dyDescent="0.2">
      <c r="A22" t="s">
        <v>199</v>
      </c>
      <c r="B22" t="s">
        <v>4</v>
      </c>
      <c r="C22" s="18">
        <v>0.54100000000000004</v>
      </c>
      <c r="E22" s="114"/>
    </row>
    <row r="23" spans="1:5" x14ac:dyDescent="0.2">
      <c r="A23" t="s">
        <v>228</v>
      </c>
      <c r="B23" t="s">
        <v>4</v>
      </c>
      <c r="C23" s="18">
        <v>0.58899999999999997</v>
      </c>
      <c r="E23" s="114"/>
    </row>
    <row r="24" spans="1:5" x14ac:dyDescent="0.2">
      <c r="A24" t="s">
        <v>231</v>
      </c>
      <c r="B24" t="s">
        <v>4</v>
      </c>
      <c r="C24" s="18">
        <v>0.58699999999999997</v>
      </c>
      <c r="E24" s="114"/>
    </row>
    <row r="25" spans="1:5" x14ac:dyDescent="0.2">
      <c r="A25" t="s">
        <v>235</v>
      </c>
      <c r="B25" t="s">
        <v>4</v>
      </c>
      <c r="C25" s="18">
        <v>0.57700000000000007</v>
      </c>
      <c r="E25" s="114"/>
    </row>
    <row r="26" spans="1:5" x14ac:dyDescent="0.2">
      <c r="A26" t="s">
        <v>237</v>
      </c>
      <c r="B26" t="s">
        <v>4</v>
      </c>
      <c r="C26" s="18">
        <v>0.58099999999999996</v>
      </c>
      <c r="E26" s="114"/>
    </row>
    <row r="27" spans="1:5" x14ac:dyDescent="0.2">
      <c r="A27" t="s">
        <v>193</v>
      </c>
      <c r="B27" t="s">
        <v>5</v>
      </c>
      <c r="C27" s="18">
        <v>0.52</v>
      </c>
      <c r="E27" s="114"/>
    </row>
    <row r="28" spans="1:5" x14ac:dyDescent="0.2">
      <c r="A28" t="s">
        <v>194</v>
      </c>
      <c r="B28" t="s">
        <v>5</v>
      </c>
      <c r="C28" s="18">
        <v>0.54500000000000004</v>
      </c>
      <c r="E28" s="114"/>
    </row>
    <row r="29" spans="1:5" x14ac:dyDescent="0.2">
      <c r="A29" t="s">
        <v>195</v>
      </c>
      <c r="B29" t="s">
        <v>5</v>
      </c>
      <c r="C29" s="18">
        <v>0.56499999999999995</v>
      </c>
      <c r="E29" s="114"/>
    </row>
    <row r="30" spans="1:5" x14ac:dyDescent="0.2">
      <c r="A30" t="s">
        <v>196</v>
      </c>
      <c r="B30" t="s">
        <v>5</v>
      </c>
      <c r="C30" s="18">
        <v>0.56499999999999995</v>
      </c>
      <c r="E30" s="114"/>
    </row>
    <row r="31" spans="1:5" x14ac:dyDescent="0.2">
      <c r="A31" t="s">
        <v>197</v>
      </c>
      <c r="B31" t="s">
        <v>5</v>
      </c>
      <c r="C31" s="18">
        <v>0.55300000000000005</v>
      </c>
      <c r="E31" s="114"/>
    </row>
    <row r="32" spans="1:5" x14ac:dyDescent="0.2">
      <c r="A32" t="s">
        <v>198</v>
      </c>
      <c r="B32" t="s">
        <v>5</v>
      </c>
      <c r="C32" s="18">
        <v>0.57199999999999995</v>
      </c>
      <c r="E32" s="114"/>
    </row>
    <row r="33" spans="1:5" x14ac:dyDescent="0.2">
      <c r="A33" t="s">
        <v>199</v>
      </c>
      <c r="B33" t="s">
        <v>5</v>
      </c>
      <c r="C33" s="18">
        <v>0.58799999999999997</v>
      </c>
      <c r="E33" s="114"/>
    </row>
    <row r="34" spans="1:5" x14ac:dyDescent="0.2">
      <c r="A34" t="s">
        <v>228</v>
      </c>
      <c r="B34" t="s">
        <v>5</v>
      </c>
      <c r="C34" s="18">
        <v>0.623</v>
      </c>
      <c r="E34" s="114"/>
    </row>
    <row r="35" spans="1:5" x14ac:dyDescent="0.2">
      <c r="A35" t="s">
        <v>231</v>
      </c>
      <c r="B35" t="s">
        <v>5</v>
      </c>
      <c r="C35" s="18">
        <v>0.56799999999999995</v>
      </c>
      <c r="E35" s="114"/>
    </row>
    <row r="36" spans="1:5" x14ac:dyDescent="0.2">
      <c r="A36" t="s">
        <v>235</v>
      </c>
      <c r="B36" t="s">
        <v>5</v>
      </c>
      <c r="C36" s="18">
        <v>0.624</v>
      </c>
      <c r="E36" s="114"/>
    </row>
    <row r="37" spans="1:5" x14ac:dyDescent="0.2">
      <c r="A37" t="s">
        <v>237</v>
      </c>
      <c r="B37" t="s">
        <v>5</v>
      </c>
      <c r="C37" s="18">
        <v>0.625</v>
      </c>
      <c r="E37" s="114"/>
    </row>
    <row r="38" spans="1:5" x14ac:dyDescent="0.2">
      <c r="A38" t="s">
        <v>193</v>
      </c>
      <c r="B38" t="s">
        <v>17</v>
      </c>
      <c r="C38" s="18">
        <v>0.47899999999999998</v>
      </c>
      <c r="E38" s="114"/>
    </row>
    <row r="39" spans="1:5" x14ac:dyDescent="0.2">
      <c r="A39" t="s">
        <v>194</v>
      </c>
      <c r="B39" t="s">
        <v>17</v>
      </c>
      <c r="C39" s="18">
        <v>0.49399999999999999</v>
      </c>
      <c r="E39" s="114"/>
    </row>
    <row r="40" spans="1:5" x14ac:dyDescent="0.2">
      <c r="A40" t="s">
        <v>195</v>
      </c>
      <c r="B40" t="s">
        <v>17</v>
      </c>
      <c r="C40" s="18">
        <v>0.51700000000000002</v>
      </c>
      <c r="E40" s="114"/>
    </row>
    <row r="41" spans="1:5" x14ac:dyDescent="0.2">
      <c r="A41" t="s">
        <v>196</v>
      </c>
      <c r="B41" t="s">
        <v>17</v>
      </c>
      <c r="C41" s="18">
        <v>0.53700000000000003</v>
      </c>
      <c r="E41" s="114"/>
    </row>
    <row r="42" spans="1:5" x14ac:dyDescent="0.2">
      <c r="A42" t="s">
        <v>197</v>
      </c>
      <c r="B42" t="s">
        <v>17</v>
      </c>
      <c r="C42" s="18">
        <v>0.57499999999999996</v>
      </c>
      <c r="E42" s="114"/>
    </row>
    <row r="43" spans="1:5" x14ac:dyDescent="0.2">
      <c r="A43" t="s">
        <v>198</v>
      </c>
      <c r="B43" t="s">
        <v>17</v>
      </c>
      <c r="C43" s="18">
        <v>0.59599999999999997</v>
      </c>
      <c r="E43" s="114"/>
    </row>
    <row r="44" spans="1:5" x14ac:dyDescent="0.2">
      <c r="A44" t="s">
        <v>199</v>
      </c>
      <c r="B44" t="s">
        <v>17</v>
      </c>
      <c r="C44" s="18">
        <v>0.60199999999999998</v>
      </c>
      <c r="E44" s="114"/>
    </row>
    <row r="45" spans="1:5" x14ac:dyDescent="0.2">
      <c r="A45" t="s">
        <v>228</v>
      </c>
      <c r="B45" t="s">
        <v>17</v>
      </c>
      <c r="C45" s="18">
        <v>0.624</v>
      </c>
      <c r="E45" s="114"/>
    </row>
    <row r="46" spans="1:5" x14ac:dyDescent="0.2">
      <c r="A46" t="s">
        <v>231</v>
      </c>
      <c r="B46" t="s">
        <v>17</v>
      </c>
      <c r="C46" s="18">
        <v>0.59</v>
      </c>
      <c r="E46" s="114"/>
    </row>
    <row r="47" spans="1:5" x14ac:dyDescent="0.2">
      <c r="A47" t="s">
        <v>235</v>
      </c>
      <c r="B47" t="s">
        <v>17</v>
      </c>
      <c r="C47" s="18">
        <v>0.59</v>
      </c>
      <c r="E47" s="114"/>
    </row>
    <row r="48" spans="1:5" x14ac:dyDescent="0.2">
      <c r="A48" t="s">
        <v>237</v>
      </c>
      <c r="B48" t="s">
        <v>17</v>
      </c>
      <c r="C48" s="18">
        <v>0.60299999999999998</v>
      </c>
      <c r="E48" s="114"/>
    </row>
    <row r="49" spans="1:5" x14ac:dyDescent="0.2">
      <c r="A49" t="s">
        <v>193</v>
      </c>
      <c r="B49" t="s">
        <v>18</v>
      </c>
      <c r="C49" s="18">
        <v>0.46200000000000002</v>
      </c>
      <c r="E49" s="114"/>
    </row>
    <row r="50" spans="1:5" x14ac:dyDescent="0.2">
      <c r="A50" t="s">
        <v>194</v>
      </c>
      <c r="B50" t="s">
        <v>18</v>
      </c>
      <c r="C50" s="18">
        <v>0.47199999999999998</v>
      </c>
      <c r="E50" s="114"/>
    </row>
    <row r="51" spans="1:5" x14ac:dyDescent="0.2">
      <c r="A51" t="s">
        <v>195</v>
      </c>
      <c r="B51" t="s">
        <v>18</v>
      </c>
      <c r="C51" s="18">
        <v>0.49299999999999999</v>
      </c>
      <c r="E51" s="114"/>
    </row>
    <row r="52" spans="1:5" x14ac:dyDescent="0.2">
      <c r="A52" t="s">
        <v>196</v>
      </c>
      <c r="B52" t="s">
        <v>18</v>
      </c>
      <c r="C52" s="18">
        <v>0.51800000000000002</v>
      </c>
      <c r="E52" s="114"/>
    </row>
    <row r="53" spans="1:5" x14ac:dyDescent="0.2">
      <c r="A53" t="s">
        <v>197</v>
      </c>
      <c r="B53" t="s">
        <v>18</v>
      </c>
      <c r="C53" s="18">
        <v>0.55400000000000005</v>
      </c>
      <c r="E53" s="114"/>
    </row>
    <row r="54" spans="1:5" x14ac:dyDescent="0.2">
      <c r="A54" t="s">
        <v>198</v>
      </c>
      <c r="B54" t="s">
        <v>18</v>
      </c>
      <c r="C54" s="18">
        <v>0.57899999999999996</v>
      </c>
      <c r="E54" s="114"/>
    </row>
    <row r="55" spans="1:5" x14ac:dyDescent="0.2">
      <c r="A55" t="s">
        <v>199</v>
      </c>
      <c r="B55" t="s">
        <v>18</v>
      </c>
      <c r="C55" s="18">
        <v>0.57499999999999996</v>
      </c>
      <c r="E55" s="114"/>
    </row>
    <row r="56" spans="1:5" x14ac:dyDescent="0.2">
      <c r="A56" t="s">
        <v>228</v>
      </c>
      <c r="B56" t="s">
        <v>18</v>
      </c>
      <c r="C56" s="18">
        <v>0.59499999999999997</v>
      </c>
      <c r="E56" s="114"/>
    </row>
    <row r="57" spans="1:5" x14ac:dyDescent="0.2">
      <c r="A57" t="s">
        <v>231</v>
      </c>
      <c r="B57" t="s">
        <v>18</v>
      </c>
      <c r="C57" s="18">
        <v>0.56699999999999995</v>
      </c>
      <c r="E57" s="114"/>
    </row>
    <row r="58" spans="1:5" x14ac:dyDescent="0.2">
      <c r="A58" t="s">
        <v>235</v>
      </c>
      <c r="B58" t="s">
        <v>18</v>
      </c>
      <c r="C58" s="18">
        <v>0.57100000000000006</v>
      </c>
      <c r="E58" s="114"/>
    </row>
    <row r="59" spans="1:5" x14ac:dyDescent="0.2">
      <c r="A59" t="s">
        <v>237</v>
      </c>
      <c r="B59" t="s">
        <v>18</v>
      </c>
      <c r="C59" s="18">
        <v>0.58399999999999996</v>
      </c>
      <c r="E59" s="114"/>
    </row>
    <row r="60" spans="1:5" x14ac:dyDescent="0.2">
      <c r="A60" t="s">
        <v>193</v>
      </c>
      <c r="B60" t="s">
        <v>7</v>
      </c>
      <c r="C60" s="18">
        <v>0.45600000000000002</v>
      </c>
      <c r="E60" s="114"/>
    </row>
    <row r="61" spans="1:5" x14ac:dyDescent="0.2">
      <c r="A61" t="s">
        <v>194</v>
      </c>
      <c r="B61" t="s">
        <v>7</v>
      </c>
      <c r="C61" s="18">
        <v>0.46300000000000002</v>
      </c>
      <c r="E61" s="114"/>
    </row>
    <row r="62" spans="1:5" x14ac:dyDescent="0.2">
      <c r="A62" t="s">
        <v>195</v>
      </c>
      <c r="B62" t="s">
        <v>7</v>
      </c>
      <c r="C62" s="18">
        <v>0.47599999999999998</v>
      </c>
      <c r="E62" s="114"/>
    </row>
    <row r="63" spans="1:5" x14ac:dyDescent="0.2">
      <c r="A63" t="s">
        <v>196</v>
      </c>
      <c r="B63" t="s">
        <v>7</v>
      </c>
      <c r="C63" s="18">
        <v>0.498</v>
      </c>
      <c r="E63" s="114"/>
    </row>
    <row r="64" spans="1:5" x14ac:dyDescent="0.2">
      <c r="A64" t="s">
        <v>197</v>
      </c>
      <c r="B64" t="s">
        <v>7</v>
      </c>
      <c r="C64" s="18">
        <v>0.53500000000000003</v>
      </c>
      <c r="E64" s="114"/>
    </row>
    <row r="65" spans="1:5" x14ac:dyDescent="0.2">
      <c r="A65" t="s">
        <v>198</v>
      </c>
      <c r="B65" t="s">
        <v>7</v>
      </c>
      <c r="C65" s="18">
        <v>0.59</v>
      </c>
      <c r="E65" s="114"/>
    </row>
    <row r="66" spans="1:5" x14ac:dyDescent="0.2">
      <c r="A66" t="s">
        <v>199</v>
      </c>
      <c r="B66" t="s">
        <v>7</v>
      </c>
      <c r="C66" s="18">
        <v>0.59399999999999997</v>
      </c>
      <c r="E66" s="114"/>
    </row>
    <row r="67" spans="1:5" x14ac:dyDescent="0.2">
      <c r="A67" t="s">
        <v>228</v>
      </c>
      <c r="B67" t="s">
        <v>7</v>
      </c>
      <c r="C67" s="18">
        <v>0.59199999999999997</v>
      </c>
      <c r="E67" s="114"/>
    </row>
    <row r="68" spans="1:5" x14ac:dyDescent="0.2">
      <c r="A68" t="s">
        <v>231</v>
      </c>
      <c r="B68" t="s">
        <v>7</v>
      </c>
      <c r="C68" s="18">
        <v>0.53400000000000003</v>
      </c>
    </row>
    <row r="69" spans="1:5" x14ac:dyDescent="0.2">
      <c r="A69" t="s">
        <v>235</v>
      </c>
      <c r="B69" t="s">
        <v>7</v>
      </c>
      <c r="C69" s="18">
        <v>0.52800000000000002</v>
      </c>
    </row>
    <row r="70" spans="1:5" x14ac:dyDescent="0.2">
      <c r="A70" t="s">
        <v>237</v>
      </c>
      <c r="B70" t="s">
        <v>7</v>
      </c>
      <c r="C70" s="18">
        <v>0.53500000000000003</v>
      </c>
    </row>
  </sheetData>
  <phoneticPr fontId="5" type="noConversion"/>
  <hyperlinks>
    <hyperlink ref="H1" location="'12'!A1" display="&lt;&lt; Chart"/>
    <hyperlink ref="G1" location="Contents!A1" display="&lt;&lt; Contents"/>
    <hyperlink ref="A2" r:id="rId1"/>
  </hyperlinks>
  <pageMargins left="0.75" right="0.75" top="1" bottom="1" header="0.5" footer="0.5"/>
  <pageSetup paperSize="9" orientation="portrait" verticalDpi="0" r:id="rId2"/>
  <headerFooter alignWithMargins="0"/>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2"/>
  <sheetViews>
    <sheetView showGridLines="0" topLeftCell="A16" workbookViewId="0">
      <selection activeCell="J1" sqref="J1"/>
    </sheetView>
  </sheetViews>
  <sheetFormatPr defaultRowHeight="12.75" x14ac:dyDescent="0.2"/>
  <cols>
    <col min="1" max="1" width="12" customWidth="1"/>
    <col min="2" max="2" width="11.7109375" customWidth="1"/>
    <col min="3" max="10" width="7.85546875" customWidth="1"/>
    <col min="11" max="11" width="10.5703125" bestFit="1" customWidth="1"/>
  </cols>
  <sheetData>
    <row r="1" spans="1:11" ht="15.75" customHeight="1" x14ac:dyDescent="0.25">
      <c r="A1" s="14" t="s">
        <v>40</v>
      </c>
      <c r="B1" s="1"/>
      <c r="C1" s="1"/>
      <c r="D1" s="1"/>
      <c r="E1" s="1"/>
      <c r="F1" s="1"/>
      <c r="G1" s="1"/>
      <c r="H1" s="69" t="s">
        <v>152</v>
      </c>
      <c r="I1" s="1"/>
      <c r="J1" s="69" t="s">
        <v>98</v>
      </c>
      <c r="K1" s="3"/>
    </row>
    <row r="2" spans="1:11" x14ac:dyDescent="0.2">
      <c r="A2" s="67" t="s">
        <v>37</v>
      </c>
    </row>
    <row r="3" spans="1:11" x14ac:dyDescent="0.2">
      <c r="A3" s="67" t="s">
        <v>224</v>
      </c>
    </row>
    <row r="4" spans="1:11" x14ac:dyDescent="0.2">
      <c r="A4" s="13"/>
    </row>
    <row r="5" spans="1:11" ht="25.5" x14ac:dyDescent="0.2">
      <c r="A5" s="348" t="s">
        <v>1</v>
      </c>
      <c r="B5" s="401" t="s">
        <v>181</v>
      </c>
    </row>
    <row r="7" spans="1:11" x14ac:dyDescent="0.2">
      <c r="A7" s="330" t="s">
        <v>219</v>
      </c>
      <c r="B7" s="330" t="s">
        <v>2</v>
      </c>
      <c r="C7" s="362"/>
      <c r="D7" s="362"/>
      <c r="E7" s="362"/>
      <c r="F7" s="362"/>
      <c r="G7" s="362"/>
      <c r="H7" s="363"/>
    </row>
    <row r="8" spans="1:11" x14ac:dyDescent="0.2">
      <c r="A8" s="364" t="s">
        <v>0</v>
      </c>
      <c r="B8" s="286">
        <v>2009</v>
      </c>
      <c r="C8" s="287">
        <v>2010</v>
      </c>
      <c r="D8" s="287">
        <v>2011</v>
      </c>
      <c r="E8" s="287">
        <v>2012</v>
      </c>
      <c r="F8" s="287">
        <v>2013</v>
      </c>
      <c r="G8" s="287">
        <v>2014</v>
      </c>
      <c r="H8" s="288">
        <v>2015</v>
      </c>
    </row>
    <row r="9" spans="1:11" x14ac:dyDescent="0.2">
      <c r="A9" s="390" t="s">
        <v>3</v>
      </c>
      <c r="B9" s="274">
        <v>0.80233861482045254</v>
      </c>
      <c r="C9" s="275">
        <v>0.79598185890876916</v>
      </c>
      <c r="D9" s="275">
        <v>0.79660648839419035</v>
      </c>
      <c r="E9" s="275">
        <v>0.82074754133361805</v>
      </c>
      <c r="F9" s="275">
        <v>0.82477528670317179</v>
      </c>
      <c r="G9" s="275">
        <v>0.83458795317734025</v>
      </c>
      <c r="H9" s="276">
        <v>0.84375</v>
      </c>
    </row>
    <row r="10" spans="1:11" x14ac:dyDescent="0.2">
      <c r="A10" s="303" t="s">
        <v>4</v>
      </c>
      <c r="B10" s="277">
        <v>0.75916364545568193</v>
      </c>
      <c r="C10" s="94">
        <v>0.76055905892183362</v>
      </c>
      <c r="D10" s="94">
        <v>0.7707107455801161</v>
      </c>
      <c r="E10" s="94">
        <v>0.77741948513571735</v>
      </c>
      <c r="F10" s="94">
        <v>0.79053421752448916</v>
      </c>
      <c r="G10" s="94">
        <v>0.80711919479101879</v>
      </c>
      <c r="H10" s="278">
        <v>0.82221784868550529</v>
      </c>
    </row>
    <row r="11" spans="1:11" x14ac:dyDescent="0.2">
      <c r="A11" s="303" t="s">
        <v>5</v>
      </c>
      <c r="B11" s="277">
        <v>0.79171724476355276</v>
      </c>
      <c r="C11" s="94">
        <v>0.78972343259073452</v>
      </c>
      <c r="D11" s="94">
        <v>0.81508802720342233</v>
      </c>
      <c r="E11" s="94">
        <v>0.82717501737874977</v>
      </c>
      <c r="F11" s="94">
        <v>0.83090611710827611</v>
      </c>
      <c r="G11" s="94">
        <v>0.84401618809019074</v>
      </c>
      <c r="H11" s="278">
        <v>0.84366297519590705</v>
      </c>
    </row>
    <row r="12" spans="1:11" x14ac:dyDescent="0.2">
      <c r="A12" s="303" t="s">
        <v>6</v>
      </c>
      <c r="B12" s="277">
        <v>0.77738131373473429</v>
      </c>
      <c r="C12" s="94">
        <v>0.77646359583952451</v>
      </c>
      <c r="D12" s="94">
        <v>0.78813091549415015</v>
      </c>
      <c r="E12" s="94">
        <v>0.80078582036763246</v>
      </c>
      <c r="F12" s="94">
        <v>0.80950821949065943</v>
      </c>
      <c r="G12" s="94">
        <v>0.82322405235370366</v>
      </c>
      <c r="H12" s="278">
        <v>0.83297296954556121</v>
      </c>
    </row>
    <row r="13" spans="1:11" x14ac:dyDescent="0.2">
      <c r="A13" s="303" t="s">
        <v>17</v>
      </c>
      <c r="B13" s="277">
        <v>0.81443116691614015</v>
      </c>
      <c r="C13" s="94">
        <v>0.80729736316122513</v>
      </c>
      <c r="D13" s="94">
        <v>0.81479439289660405</v>
      </c>
      <c r="E13" s="94">
        <v>0.83010737098377407</v>
      </c>
      <c r="F13" s="94">
        <v>0.83078454847824612</v>
      </c>
      <c r="G13" s="94">
        <v>0.84265941119303345</v>
      </c>
      <c r="H13" s="278">
        <v>0.84606356002562733</v>
      </c>
    </row>
    <row r="14" spans="1:11" x14ac:dyDescent="0.2">
      <c r="A14" s="303" t="s">
        <v>18</v>
      </c>
      <c r="B14" s="277">
        <v>0.78314739226673546</v>
      </c>
      <c r="C14" s="94">
        <v>0.77067031255335527</v>
      </c>
      <c r="D14" s="94">
        <v>0.77634263864793629</v>
      </c>
      <c r="E14" s="94">
        <v>0.7938918608178388</v>
      </c>
      <c r="F14" s="94">
        <v>0.79972743625909792</v>
      </c>
      <c r="G14" s="94">
        <v>0.81872589728417233</v>
      </c>
      <c r="H14" s="278">
        <v>0.82508334190129118</v>
      </c>
    </row>
    <row r="15" spans="1:11" x14ac:dyDescent="0.2">
      <c r="A15" s="304" t="s">
        <v>109</v>
      </c>
      <c r="B15" s="279">
        <v>0.77998846958948065</v>
      </c>
      <c r="C15" s="280">
        <v>0.76980954776835497</v>
      </c>
      <c r="D15" s="280">
        <v>0.77928394478646645</v>
      </c>
      <c r="E15" s="280">
        <v>0.79143287398446871</v>
      </c>
      <c r="F15" s="280">
        <v>0.79667613252526814</v>
      </c>
      <c r="G15" s="280">
        <v>0.81167467843693808</v>
      </c>
      <c r="H15" s="281">
        <v>0.81648713354636149</v>
      </c>
    </row>
    <row r="17" spans="1:10" ht="25.5" x14ac:dyDescent="0.2">
      <c r="A17" s="448" t="s">
        <v>236</v>
      </c>
      <c r="B17" s="203" t="s">
        <v>3</v>
      </c>
      <c r="C17" s="204" t="s">
        <v>4</v>
      </c>
      <c r="D17" s="204" t="s">
        <v>5</v>
      </c>
      <c r="E17" s="33" t="s">
        <v>6</v>
      </c>
      <c r="F17" s="33" t="s">
        <v>17</v>
      </c>
      <c r="G17" s="33" t="s">
        <v>18</v>
      </c>
      <c r="H17" s="205" t="s">
        <v>203</v>
      </c>
    </row>
    <row r="18" spans="1:10" ht="21.75" customHeight="1" x14ac:dyDescent="0.2">
      <c r="A18" s="449"/>
      <c r="B18" s="162" t="str">
        <f>IF(H9&gt;G9,"J",IF(H9&lt;G9,"L","K"))</f>
        <v>J</v>
      </c>
      <c r="C18" s="163" t="str">
        <f>IF(H10&gt;G10,"J",IF(H10&lt;G10,"L","K"))</f>
        <v>J</v>
      </c>
      <c r="D18" s="163" t="str">
        <f>IF(H11&gt;G11,"J",IF(H11&lt;G11,"L","K"))</f>
        <v>L</v>
      </c>
      <c r="E18" s="163" t="str">
        <f>IF(H12&gt;G12,"J",IF(H12&lt;G12,"L","K"))</f>
        <v>J</v>
      </c>
      <c r="F18" s="163" t="str">
        <f>IF(H13&gt;G13,"J",IF(H13&lt;G13,"L","K"))</f>
        <v>J</v>
      </c>
      <c r="G18" s="163" t="str">
        <f>IF(H14&gt;G14,"J",IF(H14&lt;G14,"L","K"))</f>
        <v>J</v>
      </c>
      <c r="H18" s="164" t="str">
        <f>IF(H15&gt;G15,"J",IF(H15&lt;G15,"L","K"))</f>
        <v>J</v>
      </c>
    </row>
    <row r="20" spans="1:10" x14ac:dyDescent="0.2">
      <c r="A20" s="4" t="str">
        <f>"Chart 1: % of employees in "&amp;B5</f>
        <v>Chart 1: % of employees in Private Sector</v>
      </c>
      <c r="B20" s="1"/>
      <c r="C20" s="1"/>
      <c r="D20" s="1"/>
      <c r="E20" s="1"/>
      <c r="F20" s="1"/>
      <c r="G20" s="1"/>
      <c r="H20" s="1"/>
      <c r="I20" s="1"/>
      <c r="J20" s="1"/>
    </row>
    <row r="43" spans="1:10" ht="13.5" thickBot="1" x14ac:dyDescent="0.25"/>
    <row r="44" spans="1:10" x14ac:dyDescent="0.2">
      <c r="A44" s="450" t="s">
        <v>253</v>
      </c>
      <c r="B44" s="407"/>
      <c r="C44" s="407"/>
      <c r="D44" s="407"/>
      <c r="E44" s="407"/>
      <c r="F44" s="407"/>
      <c r="G44" s="407"/>
      <c r="H44" s="407"/>
      <c r="I44" s="407"/>
      <c r="J44" s="408"/>
    </row>
    <row r="45" spans="1:10" x14ac:dyDescent="0.2">
      <c r="A45" s="409"/>
      <c r="B45" s="410"/>
      <c r="C45" s="410"/>
      <c r="D45" s="410"/>
      <c r="E45" s="410"/>
      <c r="F45" s="410"/>
      <c r="G45" s="410"/>
      <c r="H45" s="410"/>
      <c r="I45" s="410"/>
      <c r="J45" s="411"/>
    </row>
    <row r="46" spans="1:10" ht="13.5" thickBot="1" x14ac:dyDescent="0.25">
      <c r="A46" s="412"/>
      <c r="B46" s="413"/>
      <c r="C46" s="413"/>
      <c r="D46" s="413"/>
      <c r="E46" s="413"/>
      <c r="F46" s="413"/>
      <c r="G46" s="413"/>
      <c r="H46" s="413"/>
      <c r="I46" s="413"/>
      <c r="J46" s="414"/>
    </row>
    <row r="48" spans="1:10" ht="14.25" x14ac:dyDescent="0.2">
      <c r="A48" s="9" t="s">
        <v>10</v>
      </c>
      <c r="B48" s="1"/>
      <c r="C48" s="10">
        <v>2015</v>
      </c>
      <c r="D48" s="1"/>
      <c r="E48" s="1"/>
      <c r="F48" s="1"/>
      <c r="G48" s="1"/>
      <c r="H48" s="1"/>
      <c r="I48" s="1"/>
      <c r="J48" s="1"/>
    </row>
    <row r="49" spans="1:10" ht="14.25" x14ac:dyDescent="0.2">
      <c r="A49" s="9" t="s">
        <v>11</v>
      </c>
      <c r="B49" s="1"/>
      <c r="C49" s="10">
        <v>2016</v>
      </c>
      <c r="D49" s="1"/>
      <c r="E49" s="1"/>
      <c r="F49" s="1"/>
      <c r="G49" s="1"/>
      <c r="H49" s="1"/>
      <c r="I49" s="1"/>
      <c r="J49" s="1"/>
    </row>
    <row r="51" spans="1:10" ht="14.25" x14ac:dyDescent="0.2">
      <c r="A51" s="9" t="s">
        <v>14</v>
      </c>
      <c r="B51" s="1"/>
      <c r="C51" s="1"/>
      <c r="D51" s="1"/>
      <c r="E51" s="1"/>
      <c r="F51" s="1"/>
      <c r="G51" s="1"/>
      <c r="H51" s="1"/>
      <c r="I51" s="1"/>
      <c r="J51" s="1"/>
    </row>
    <row r="52" spans="1:10" ht="14.25" x14ac:dyDescent="0.2">
      <c r="A52" s="11">
        <v>42908</v>
      </c>
      <c r="B52" s="1"/>
      <c r="C52" s="1"/>
      <c r="D52" s="1"/>
      <c r="E52" s="1"/>
      <c r="F52" s="1"/>
      <c r="G52" s="1"/>
      <c r="H52" s="1"/>
      <c r="I52" s="1"/>
      <c r="J52" s="1"/>
    </row>
  </sheetData>
  <mergeCells count="2">
    <mergeCell ref="A17:A18"/>
    <mergeCell ref="A44:J46"/>
  </mergeCells>
  <phoneticPr fontId="5" type="noConversion"/>
  <hyperlinks>
    <hyperlink ref="J1" location="'1D'!A1" display="Data &gt;&gt;"/>
    <hyperlink ref="H1" location="Contents!A1" display="&lt;&lt; Contents"/>
  </hyperlinks>
  <pageMargins left="0.75" right="0.75" top="1" bottom="1" header="0.5" footer="0.5"/>
  <pageSetup paperSize="9" orientation="portrait" verticalDpi="0" r:id="rId2"/>
  <headerFooter alignWithMargins="0"/>
  <drawing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O95"/>
  <sheetViews>
    <sheetView showGridLines="0" workbookViewId="0">
      <selection activeCell="H8" sqref="H8"/>
    </sheetView>
  </sheetViews>
  <sheetFormatPr defaultRowHeight="12.75" x14ac:dyDescent="0.2"/>
  <cols>
    <col min="2" max="2" width="12.5703125" customWidth="1"/>
    <col min="3" max="3" width="20.42578125" customWidth="1"/>
    <col min="6" max="7" width="11.28515625" bestFit="1" customWidth="1"/>
    <col min="8" max="9" width="18.42578125" bestFit="1" customWidth="1"/>
  </cols>
  <sheetData>
    <row r="1" spans="1:15" ht="15.75" x14ac:dyDescent="0.25">
      <c r="A1" s="14" t="s">
        <v>48</v>
      </c>
      <c r="B1" s="1"/>
      <c r="C1" s="1"/>
      <c r="D1" s="1"/>
      <c r="E1" s="1"/>
      <c r="F1" s="69" t="s">
        <v>152</v>
      </c>
      <c r="G1" s="69" t="s">
        <v>99</v>
      </c>
      <c r="H1" s="9" t="s">
        <v>10</v>
      </c>
      <c r="I1" s="1"/>
      <c r="J1" s="10">
        <v>2016</v>
      </c>
      <c r="K1" s="1"/>
      <c r="L1" s="1"/>
      <c r="M1" s="1"/>
      <c r="N1" s="1"/>
      <c r="O1" s="3"/>
    </row>
    <row r="2" spans="1:15" ht="14.25" x14ac:dyDescent="0.2">
      <c r="A2" s="67" t="s">
        <v>15</v>
      </c>
      <c r="H2" s="9" t="s">
        <v>11</v>
      </c>
      <c r="I2" s="1"/>
      <c r="J2" s="10">
        <v>2017</v>
      </c>
      <c r="K2" s="1"/>
      <c r="L2" s="1"/>
      <c r="M2" s="1"/>
      <c r="N2" s="1"/>
      <c r="O2" s="3"/>
    </row>
    <row r="3" spans="1:15" ht="14.25" x14ac:dyDescent="0.2">
      <c r="H3" s="9" t="s">
        <v>12</v>
      </c>
      <c r="I3" s="9"/>
      <c r="J3" s="9" t="s">
        <v>13</v>
      </c>
      <c r="K3" s="1"/>
      <c r="L3" s="1"/>
      <c r="M3" s="1"/>
      <c r="N3" s="1"/>
      <c r="O3" s="3"/>
    </row>
    <row r="4" spans="1:15" x14ac:dyDescent="0.2">
      <c r="A4" s="15" t="s">
        <v>2</v>
      </c>
      <c r="B4" s="15" t="s">
        <v>0</v>
      </c>
      <c r="C4" s="15" t="s">
        <v>44</v>
      </c>
      <c r="O4" s="3"/>
    </row>
    <row r="5" spans="1:15" x14ac:dyDescent="0.2">
      <c r="A5" s="30">
        <v>2004</v>
      </c>
      <c r="B5" t="s">
        <v>3</v>
      </c>
      <c r="C5" s="194">
        <v>3.5999999999999997E-2</v>
      </c>
      <c r="D5" s="184"/>
      <c r="O5" s="3"/>
    </row>
    <row r="6" spans="1:15" ht="14.25" x14ac:dyDescent="0.2">
      <c r="A6">
        <v>2005</v>
      </c>
      <c r="B6" t="s">
        <v>3</v>
      </c>
      <c r="C6" s="194">
        <v>3.5000000000000003E-2</v>
      </c>
      <c r="D6" s="184"/>
      <c r="E6" s="114"/>
      <c r="H6" s="9" t="s">
        <v>14</v>
      </c>
      <c r="I6" s="1"/>
      <c r="J6" s="1"/>
      <c r="K6" s="1"/>
      <c r="L6" s="1"/>
      <c r="M6" s="1"/>
      <c r="N6" s="1"/>
      <c r="O6" s="3"/>
    </row>
    <row r="7" spans="1:15" ht="14.25" x14ac:dyDescent="0.2">
      <c r="A7">
        <v>2006</v>
      </c>
      <c r="B7" t="s">
        <v>3</v>
      </c>
      <c r="C7" s="194">
        <v>3.7999999999999999E-2</v>
      </c>
      <c r="D7" s="184"/>
      <c r="E7" s="114"/>
      <c r="H7" s="11">
        <v>42913</v>
      </c>
      <c r="I7" s="1"/>
      <c r="J7" s="1"/>
      <c r="K7" s="1"/>
      <c r="L7" s="1"/>
      <c r="M7" s="1"/>
      <c r="N7" s="1"/>
      <c r="O7" s="3"/>
    </row>
    <row r="8" spans="1:15" x14ac:dyDescent="0.2">
      <c r="A8">
        <v>2007</v>
      </c>
      <c r="B8" t="s">
        <v>3</v>
      </c>
      <c r="C8" s="194">
        <v>2.7E-2</v>
      </c>
      <c r="D8" s="184"/>
      <c r="E8" s="114"/>
      <c r="O8" s="3"/>
    </row>
    <row r="9" spans="1:15" x14ac:dyDescent="0.2">
      <c r="A9">
        <v>2008</v>
      </c>
      <c r="B9" t="s">
        <v>3</v>
      </c>
      <c r="C9" s="194">
        <v>5.1999999999999998E-2</v>
      </c>
      <c r="D9" s="184"/>
      <c r="E9" s="114"/>
    </row>
    <row r="10" spans="1:15" x14ac:dyDescent="0.2">
      <c r="A10">
        <v>2009</v>
      </c>
      <c r="B10" t="s">
        <v>3</v>
      </c>
      <c r="C10" s="194">
        <v>9.6000000000000002E-2</v>
      </c>
      <c r="D10" s="184"/>
      <c r="E10" s="114"/>
    </row>
    <row r="11" spans="1:15" x14ac:dyDescent="0.2">
      <c r="A11">
        <v>2010</v>
      </c>
      <c r="B11" t="s">
        <v>3</v>
      </c>
      <c r="C11" s="194">
        <v>6.4000000000000001E-2</v>
      </c>
      <c r="D11" s="184"/>
      <c r="E11" s="114"/>
    </row>
    <row r="12" spans="1:15" x14ac:dyDescent="0.2">
      <c r="A12">
        <v>2011</v>
      </c>
      <c r="B12" t="s">
        <v>3</v>
      </c>
      <c r="C12" s="194">
        <v>7.2999999999999995E-2</v>
      </c>
      <c r="D12" s="184"/>
      <c r="E12" s="114"/>
    </row>
    <row r="13" spans="1:15" x14ac:dyDescent="0.2">
      <c r="A13">
        <v>2012</v>
      </c>
      <c r="B13" t="s">
        <v>3</v>
      </c>
      <c r="C13" s="194">
        <v>5.8999999999999997E-2</v>
      </c>
      <c r="D13" s="184"/>
      <c r="E13" s="114"/>
    </row>
    <row r="14" spans="1:15" x14ac:dyDescent="0.2">
      <c r="A14">
        <v>2013</v>
      </c>
      <c r="B14" t="s">
        <v>3</v>
      </c>
      <c r="C14" s="194">
        <v>6.0999999999999999E-2</v>
      </c>
      <c r="D14" s="184"/>
      <c r="E14" s="114"/>
    </row>
    <row r="15" spans="1:15" x14ac:dyDescent="0.2">
      <c r="A15">
        <v>2014</v>
      </c>
      <c r="B15" t="s">
        <v>3</v>
      </c>
      <c r="C15" s="194">
        <v>5.8999999999999997E-2</v>
      </c>
      <c r="D15" s="184"/>
      <c r="E15" s="114"/>
    </row>
    <row r="16" spans="1:15" x14ac:dyDescent="0.2">
      <c r="A16">
        <v>2015</v>
      </c>
      <c r="B16" t="s">
        <v>3</v>
      </c>
      <c r="C16" s="194">
        <v>3.2000000000000001E-2</v>
      </c>
      <c r="D16" s="184"/>
      <c r="E16" s="114"/>
    </row>
    <row r="17" spans="1:5" x14ac:dyDescent="0.2">
      <c r="A17">
        <v>2016</v>
      </c>
      <c r="B17" t="s">
        <v>3</v>
      </c>
      <c r="C17" s="194">
        <v>3.5000000000000003E-2</v>
      </c>
      <c r="D17" s="184"/>
      <c r="E17" s="114"/>
    </row>
    <row r="18" spans="1:5" x14ac:dyDescent="0.2">
      <c r="A18">
        <v>2004</v>
      </c>
      <c r="B18" t="s">
        <v>4</v>
      </c>
      <c r="C18" s="194">
        <v>2.4E-2</v>
      </c>
      <c r="D18" s="184"/>
      <c r="E18" s="114"/>
    </row>
    <row r="19" spans="1:5" x14ac:dyDescent="0.2">
      <c r="A19">
        <v>2005</v>
      </c>
      <c r="B19" t="s">
        <v>4</v>
      </c>
      <c r="C19" s="194">
        <v>2.8999999999999998E-2</v>
      </c>
      <c r="D19" s="184"/>
      <c r="E19" s="114"/>
    </row>
    <row r="20" spans="1:5" x14ac:dyDescent="0.2">
      <c r="A20">
        <v>2006</v>
      </c>
      <c r="B20" t="s">
        <v>4</v>
      </c>
      <c r="C20" s="194">
        <v>2.7000000000000003E-2</v>
      </c>
      <c r="D20" s="184"/>
      <c r="E20" s="114"/>
    </row>
    <row r="21" spans="1:5" x14ac:dyDescent="0.2">
      <c r="A21">
        <v>2007</v>
      </c>
      <c r="B21" t="s">
        <v>4</v>
      </c>
      <c r="C21" s="194">
        <v>3.6999999999999998E-2</v>
      </c>
      <c r="D21" s="184"/>
      <c r="E21" s="114"/>
    </row>
    <row r="22" spans="1:5" x14ac:dyDescent="0.2">
      <c r="A22">
        <v>2008</v>
      </c>
      <c r="B22" t="s">
        <v>4</v>
      </c>
      <c r="C22" s="194">
        <v>3.6999999999999998E-2</v>
      </c>
      <c r="D22" s="184"/>
      <c r="E22" s="114"/>
    </row>
    <row r="23" spans="1:5" x14ac:dyDescent="0.2">
      <c r="A23">
        <v>2009</v>
      </c>
      <c r="B23" t="s">
        <v>4</v>
      </c>
      <c r="C23" s="194">
        <v>5.5E-2</v>
      </c>
      <c r="D23" s="184"/>
      <c r="E23" s="114"/>
    </row>
    <row r="24" spans="1:5" x14ac:dyDescent="0.2">
      <c r="A24">
        <v>2010</v>
      </c>
      <c r="B24" t="s">
        <v>4</v>
      </c>
      <c r="C24" s="194">
        <v>4.1000000000000002E-2</v>
      </c>
      <c r="D24" s="184"/>
      <c r="E24" s="114"/>
    </row>
    <row r="25" spans="1:5" x14ac:dyDescent="0.2">
      <c r="A25">
        <v>2011</v>
      </c>
      <c r="B25" t="s">
        <v>4</v>
      </c>
      <c r="C25" s="194">
        <v>5.5999999999999994E-2</v>
      </c>
      <c r="D25" s="184"/>
      <c r="E25" s="114"/>
    </row>
    <row r="26" spans="1:5" x14ac:dyDescent="0.2">
      <c r="A26">
        <v>2012</v>
      </c>
      <c r="B26" t="s">
        <v>4</v>
      </c>
      <c r="C26" s="194">
        <v>0.05</v>
      </c>
      <c r="D26" s="184"/>
      <c r="E26" s="114"/>
    </row>
    <row r="27" spans="1:5" x14ac:dyDescent="0.2">
      <c r="A27">
        <v>2013</v>
      </c>
      <c r="B27" t="s">
        <v>4</v>
      </c>
      <c r="C27" s="194">
        <v>5.6000000000000001E-2</v>
      </c>
      <c r="D27" s="184"/>
      <c r="E27" s="114"/>
    </row>
    <row r="28" spans="1:5" x14ac:dyDescent="0.2">
      <c r="A28">
        <v>2014</v>
      </c>
      <c r="B28" t="s">
        <v>4</v>
      </c>
      <c r="C28" s="194">
        <v>4.2000000000000003E-2</v>
      </c>
      <c r="D28" s="184"/>
      <c r="E28" s="114"/>
    </row>
    <row r="29" spans="1:5" x14ac:dyDescent="0.2">
      <c r="A29">
        <v>2015</v>
      </c>
      <c r="B29" t="s">
        <v>4</v>
      </c>
      <c r="C29" s="194">
        <v>3.5000000000000003E-2</v>
      </c>
      <c r="D29" s="184"/>
      <c r="E29" s="114"/>
    </row>
    <row r="30" spans="1:5" x14ac:dyDescent="0.2">
      <c r="A30">
        <v>2016</v>
      </c>
      <c r="B30" t="s">
        <v>4</v>
      </c>
      <c r="C30" s="194">
        <v>4.2999999999999997E-2</v>
      </c>
      <c r="D30" s="184"/>
      <c r="E30" s="114"/>
    </row>
    <row r="31" spans="1:5" x14ac:dyDescent="0.2">
      <c r="A31" s="30">
        <v>2004</v>
      </c>
      <c r="B31" t="s">
        <v>5</v>
      </c>
      <c r="C31" s="194">
        <v>2.3E-2</v>
      </c>
      <c r="D31" s="184"/>
      <c r="E31" s="114"/>
    </row>
    <row r="32" spans="1:5" x14ac:dyDescent="0.2">
      <c r="A32">
        <v>2005</v>
      </c>
      <c r="B32" t="s">
        <v>5</v>
      </c>
      <c r="C32" s="194">
        <v>2.9000000000000001E-2</v>
      </c>
      <c r="D32" s="184"/>
      <c r="E32" s="114"/>
    </row>
    <row r="33" spans="1:5" x14ac:dyDescent="0.2">
      <c r="A33">
        <v>2006</v>
      </c>
      <c r="B33" t="s">
        <v>5</v>
      </c>
      <c r="C33" s="194">
        <v>3.6999999999999998E-2</v>
      </c>
      <c r="D33" s="184"/>
      <c r="E33" s="114"/>
    </row>
    <row r="34" spans="1:5" x14ac:dyDescent="0.2">
      <c r="A34">
        <v>2007</v>
      </c>
      <c r="B34" t="s">
        <v>5</v>
      </c>
      <c r="C34" s="194">
        <v>2.5999999999999999E-2</v>
      </c>
      <c r="D34" s="184"/>
      <c r="E34" s="114"/>
    </row>
    <row r="35" spans="1:5" x14ac:dyDescent="0.2">
      <c r="A35">
        <v>2008</v>
      </c>
      <c r="B35" t="s">
        <v>5</v>
      </c>
      <c r="C35" s="194">
        <v>3.6999999999999998E-2</v>
      </c>
      <c r="D35" s="184"/>
      <c r="E35" s="114"/>
    </row>
    <row r="36" spans="1:5" x14ac:dyDescent="0.2">
      <c r="A36">
        <v>2009</v>
      </c>
      <c r="B36" t="s">
        <v>5</v>
      </c>
      <c r="C36" s="194">
        <v>4.9000000000000002E-2</v>
      </c>
      <c r="D36" s="184"/>
      <c r="E36" s="114"/>
    </row>
    <row r="37" spans="1:5" x14ac:dyDescent="0.2">
      <c r="A37">
        <v>2010</v>
      </c>
      <c r="B37" t="s">
        <v>5</v>
      </c>
      <c r="C37" s="194">
        <v>6.2E-2</v>
      </c>
      <c r="D37" s="184"/>
      <c r="E37" s="114"/>
    </row>
    <row r="38" spans="1:5" x14ac:dyDescent="0.2">
      <c r="A38">
        <v>2011</v>
      </c>
      <c r="B38" t="s">
        <v>5</v>
      </c>
      <c r="C38" s="194">
        <v>5.1999999999999998E-2</v>
      </c>
      <c r="D38" s="184"/>
      <c r="E38" s="114"/>
    </row>
    <row r="39" spans="1:5" x14ac:dyDescent="0.2">
      <c r="A39">
        <v>2012</v>
      </c>
      <c r="B39" t="s">
        <v>5</v>
      </c>
      <c r="C39" s="194">
        <v>5.1999999999999998E-2</v>
      </c>
      <c r="D39" s="184"/>
      <c r="E39" s="114"/>
    </row>
    <row r="40" spans="1:5" x14ac:dyDescent="0.2">
      <c r="A40">
        <v>2013</v>
      </c>
      <c r="B40" t="s">
        <v>5</v>
      </c>
      <c r="C40" s="194">
        <v>2.3E-2</v>
      </c>
      <c r="D40" s="184"/>
      <c r="E40" s="114"/>
    </row>
    <row r="41" spans="1:5" x14ac:dyDescent="0.2">
      <c r="A41">
        <v>2014</v>
      </c>
      <c r="B41" t="s">
        <v>5</v>
      </c>
      <c r="C41" s="194">
        <v>5.0999999999999997E-2</v>
      </c>
      <c r="D41" s="184"/>
      <c r="E41" s="114"/>
    </row>
    <row r="42" spans="1:5" x14ac:dyDescent="0.2">
      <c r="A42">
        <v>2015</v>
      </c>
      <c r="B42" t="s">
        <v>5</v>
      </c>
      <c r="C42" s="194">
        <v>3.5000000000000003E-2</v>
      </c>
      <c r="D42" s="184"/>
      <c r="E42" s="114"/>
    </row>
    <row r="43" spans="1:5" x14ac:dyDescent="0.2">
      <c r="A43">
        <v>2016</v>
      </c>
      <c r="B43" t="s">
        <v>5</v>
      </c>
      <c r="C43" s="194">
        <v>3.2000000000000001E-2</v>
      </c>
      <c r="D43" s="184"/>
      <c r="E43" s="114"/>
    </row>
    <row r="44" spans="1:5" x14ac:dyDescent="0.2">
      <c r="A44" s="30">
        <v>2004</v>
      </c>
      <c r="B44" t="s">
        <v>203</v>
      </c>
      <c r="C44" s="194">
        <v>4.8000000000000001E-2</v>
      </c>
      <c r="D44" s="184"/>
      <c r="E44" s="114"/>
    </row>
    <row r="45" spans="1:5" x14ac:dyDescent="0.2">
      <c r="A45">
        <v>2005</v>
      </c>
      <c r="B45" t="s">
        <v>203</v>
      </c>
      <c r="C45" s="194">
        <v>0.05</v>
      </c>
      <c r="D45" s="184"/>
      <c r="E45" s="114"/>
    </row>
    <row r="46" spans="1:5" x14ac:dyDescent="0.2">
      <c r="A46">
        <v>2006</v>
      </c>
      <c r="B46" t="s">
        <v>203</v>
      </c>
      <c r="C46" s="194">
        <v>5.3999999999999999E-2</v>
      </c>
      <c r="D46" s="184"/>
      <c r="E46" s="114"/>
    </row>
    <row r="47" spans="1:5" x14ac:dyDescent="0.2">
      <c r="A47">
        <v>2007</v>
      </c>
      <c r="B47" t="s">
        <v>203</v>
      </c>
      <c r="C47" s="194">
        <v>5.2999999999999999E-2</v>
      </c>
      <c r="D47" s="184"/>
      <c r="E47" s="114"/>
    </row>
    <row r="48" spans="1:5" x14ac:dyDescent="0.2">
      <c r="A48">
        <v>2008</v>
      </c>
      <c r="B48" t="s">
        <v>203</v>
      </c>
      <c r="C48" s="194">
        <v>5.7999999999999996E-2</v>
      </c>
      <c r="D48" s="184"/>
      <c r="E48" s="114"/>
    </row>
    <row r="49" spans="1:5" x14ac:dyDescent="0.2">
      <c r="A49">
        <v>2009</v>
      </c>
      <c r="B49" t="s">
        <v>203</v>
      </c>
      <c r="C49" s="194">
        <v>7.8E-2</v>
      </c>
      <c r="D49" s="184"/>
      <c r="E49" s="114"/>
    </row>
    <row r="50" spans="1:5" x14ac:dyDescent="0.2">
      <c r="A50">
        <v>2010</v>
      </c>
      <c r="B50" t="s">
        <v>203</v>
      </c>
      <c r="C50" s="194">
        <v>7.8E-2</v>
      </c>
      <c r="D50" s="184"/>
      <c r="E50" s="114"/>
    </row>
    <row r="51" spans="1:5" x14ac:dyDescent="0.2">
      <c r="A51">
        <v>2011</v>
      </c>
      <c r="B51" t="s">
        <v>203</v>
      </c>
      <c r="C51" s="194">
        <v>8.2000000000000003E-2</v>
      </c>
      <c r="D51" s="184"/>
      <c r="E51" s="114"/>
    </row>
    <row r="52" spans="1:5" x14ac:dyDescent="0.2">
      <c r="A52">
        <v>2012</v>
      </c>
      <c r="B52" t="s">
        <v>203</v>
      </c>
      <c r="C52" s="194">
        <v>8.1000000000000003E-2</v>
      </c>
      <c r="D52" s="184"/>
      <c r="E52" s="114"/>
    </row>
    <row r="53" spans="1:5" x14ac:dyDescent="0.2">
      <c r="A53">
        <v>2013</v>
      </c>
      <c r="B53" t="s">
        <v>203</v>
      </c>
      <c r="C53" s="194">
        <v>7.6999999999999999E-2</v>
      </c>
      <c r="D53" s="184"/>
      <c r="E53" s="114"/>
    </row>
    <row r="54" spans="1:5" x14ac:dyDescent="0.2">
      <c r="A54">
        <v>2014</v>
      </c>
      <c r="B54" t="s">
        <v>203</v>
      </c>
      <c r="C54" s="194">
        <v>6.4000000000000001E-2</v>
      </c>
      <c r="D54" s="184"/>
      <c r="E54" s="114"/>
    </row>
    <row r="55" spans="1:5" x14ac:dyDescent="0.2">
      <c r="A55">
        <v>2015</v>
      </c>
      <c r="B55" t="s">
        <v>203</v>
      </c>
      <c r="C55" s="194">
        <v>5.4000000000000006E-2</v>
      </c>
      <c r="D55" s="184"/>
      <c r="E55" s="114"/>
    </row>
    <row r="56" spans="1:5" x14ac:dyDescent="0.2">
      <c r="A56">
        <v>2016</v>
      </c>
      <c r="B56" t="s">
        <v>203</v>
      </c>
      <c r="C56" s="194">
        <v>4.9000000000000002E-2</v>
      </c>
      <c r="D56" s="184"/>
      <c r="E56" s="114"/>
    </row>
    <row r="57" spans="1:5" x14ac:dyDescent="0.2">
      <c r="A57" s="30">
        <v>2004</v>
      </c>
      <c r="B57" t="s">
        <v>17</v>
      </c>
      <c r="C57" s="194">
        <v>3.7999999999999999E-2</v>
      </c>
      <c r="D57" s="184"/>
      <c r="E57" s="114"/>
    </row>
    <row r="58" spans="1:5" x14ac:dyDescent="0.2">
      <c r="A58">
        <v>2005</v>
      </c>
      <c r="B58" t="s">
        <v>17</v>
      </c>
      <c r="C58" s="194">
        <v>3.7999999999999999E-2</v>
      </c>
      <c r="D58" s="184"/>
      <c r="E58" s="114"/>
    </row>
    <row r="59" spans="1:5" x14ac:dyDescent="0.2">
      <c r="A59">
        <v>2006</v>
      </c>
      <c r="B59" t="s">
        <v>17</v>
      </c>
      <c r="C59" s="194">
        <v>4.4999999999999998E-2</v>
      </c>
      <c r="D59" s="184"/>
      <c r="E59" s="114"/>
    </row>
    <row r="60" spans="1:5" x14ac:dyDescent="0.2">
      <c r="A60">
        <v>2007</v>
      </c>
      <c r="B60" t="s">
        <v>17</v>
      </c>
      <c r="C60" s="194">
        <v>4.2000000000000003E-2</v>
      </c>
      <c r="D60" s="184"/>
      <c r="E60" s="114"/>
    </row>
    <row r="61" spans="1:5" x14ac:dyDescent="0.2">
      <c r="A61">
        <v>2008</v>
      </c>
      <c r="B61" t="s">
        <v>17</v>
      </c>
      <c r="C61" s="194">
        <v>4.4999999999999998E-2</v>
      </c>
      <c r="D61" s="184"/>
      <c r="E61" s="114"/>
    </row>
    <row r="62" spans="1:5" x14ac:dyDescent="0.2">
      <c r="A62">
        <v>2009</v>
      </c>
      <c r="B62" t="s">
        <v>17</v>
      </c>
      <c r="C62" s="194">
        <v>0.06</v>
      </c>
      <c r="D62" s="184"/>
      <c r="E62" s="114"/>
    </row>
    <row r="63" spans="1:5" x14ac:dyDescent="0.2">
      <c r="A63">
        <v>2010</v>
      </c>
      <c r="B63" t="s">
        <v>17</v>
      </c>
      <c r="C63" s="194">
        <v>6.0999999999999999E-2</v>
      </c>
      <c r="D63" s="184"/>
      <c r="E63" s="114"/>
    </row>
    <row r="64" spans="1:5" x14ac:dyDescent="0.2">
      <c r="A64">
        <v>2011</v>
      </c>
      <c r="B64" t="s">
        <v>17</v>
      </c>
      <c r="C64" s="194">
        <v>6.0999999999999999E-2</v>
      </c>
      <c r="D64" s="184"/>
      <c r="E64" s="114"/>
    </row>
    <row r="65" spans="1:5" x14ac:dyDescent="0.2">
      <c r="A65">
        <v>2012</v>
      </c>
      <c r="B65" t="s">
        <v>17</v>
      </c>
      <c r="C65" s="194">
        <v>6.0999999999999999E-2</v>
      </c>
      <c r="D65" s="184"/>
      <c r="E65" s="114"/>
    </row>
    <row r="66" spans="1:5" x14ac:dyDescent="0.2">
      <c r="A66">
        <v>2013</v>
      </c>
      <c r="B66" t="s">
        <v>17</v>
      </c>
      <c r="C66" s="194">
        <v>5.8000000000000003E-2</v>
      </c>
      <c r="D66" s="184"/>
      <c r="E66" s="114"/>
    </row>
    <row r="67" spans="1:5" x14ac:dyDescent="0.2">
      <c r="A67">
        <v>2014</v>
      </c>
      <c r="B67" t="s">
        <v>17</v>
      </c>
      <c r="C67" s="194">
        <v>4.9000000000000002E-2</v>
      </c>
      <c r="D67" s="184"/>
      <c r="E67" s="114"/>
    </row>
    <row r="68" spans="1:5" x14ac:dyDescent="0.2">
      <c r="A68">
        <v>2015</v>
      </c>
      <c r="B68" t="s">
        <v>17</v>
      </c>
      <c r="C68" s="194">
        <v>4.2999999999999997E-2</v>
      </c>
      <c r="D68" s="184"/>
      <c r="E68" s="114"/>
    </row>
    <row r="69" spans="1:5" x14ac:dyDescent="0.2">
      <c r="A69">
        <v>2016</v>
      </c>
      <c r="B69" t="s">
        <v>17</v>
      </c>
      <c r="C69" s="194">
        <v>4.1000000000000002E-2</v>
      </c>
      <c r="D69" s="184"/>
      <c r="E69" s="114"/>
    </row>
    <row r="70" spans="1:5" x14ac:dyDescent="0.2">
      <c r="A70" s="30">
        <v>2004</v>
      </c>
      <c r="B70" t="s">
        <v>18</v>
      </c>
      <c r="C70" s="194">
        <v>3.4000000000000002E-2</v>
      </c>
      <c r="D70" s="184"/>
      <c r="E70" s="114"/>
    </row>
    <row r="71" spans="1:5" x14ac:dyDescent="0.2">
      <c r="A71">
        <v>2005</v>
      </c>
      <c r="B71" t="s">
        <v>18</v>
      </c>
      <c r="C71" s="194">
        <v>3.5000000000000003E-2</v>
      </c>
      <c r="D71" s="184"/>
      <c r="E71" s="114"/>
    </row>
    <row r="72" spans="1:5" x14ac:dyDescent="0.2">
      <c r="A72">
        <v>2006</v>
      </c>
      <c r="B72" t="s">
        <v>18</v>
      </c>
      <c r="C72" s="194">
        <v>3.7999999999999999E-2</v>
      </c>
      <c r="D72" s="184"/>
      <c r="E72" s="114"/>
    </row>
    <row r="73" spans="1:5" x14ac:dyDescent="0.2">
      <c r="A73">
        <v>2007</v>
      </c>
      <c r="B73" t="s">
        <v>18</v>
      </c>
      <c r="C73" s="194">
        <v>3.9E-2</v>
      </c>
      <c r="D73" s="184"/>
      <c r="E73" s="114"/>
    </row>
    <row r="74" spans="1:5" x14ac:dyDescent="0.2">
      <c r="A74">
        <v>2008</v>
      </c>
      <c r="B74" t="s">
        <v>18</v>
      </c>
      <c r="C74" s="194">
        <v>4.2000000000000003E-2</v>
      </c>
      <c r="D74" s="184"/>
      <c r="E74" s="114"/>
    </row>
    <row r="75" spans="1:5" x14ac:dyDescent="0.2">
      <c r="A75">
        <v>2009</v>
      </c>
      <c r="B75" t="s">
        <v>18</v>
      </c>
      <c r="C75" s="194">
        <v>6.2E-2</v>
      </c>
      <c r="D75" s="184"/>
      <c r="E75" s="114"/>
    </row>
    <row r="76" spans="1:5" x14ac:dyDescent="0.2">
      <c r="A76">
        <v>2010</v>
      </c>
      <c r="B76" t="s">
        <v>18</v>
      </c>
      <c r="C76" s="194">
        <v>6.0999999999999999E-2</v>
      </c>
      <c r="D76" s="184"/>
      <c r="E76" s="114"/>
    </row>
    <row r="77" spans="1:5" x14ac:dyDescent="0.2">
      <c r="A77">
        <v>2011</v>
      </c>
      <c r="B77" t="s">
        <v>18</v>
      </c>
      <c r="C77" s="194">
        <v>6.0999999999999999E-2</v>
      </c>
      <c r="D77" s="184"/>
      <c r="E77" s="114"/>
    </row>
    <row r="78" spans="1:5" x14ac:dyDescent="0.2">
      <c r="A78">
        <v>2012</v>
      </c>
      <c r="B78" t="s">
        <v>18</v>
      </c>
      <c r="C78" s="194">
        <v>0.06</v>
      </c>
      <c r="D78" s="184"/>
      <c r="E78" s="114"/>
    </row>
    <row r="79" spans="1:5" x14ac:dyDescent="0.2">
      <c r="A79">
        <v>2013</v>
      </c>
      <c r="B79" t="s">
        <v>18</v>
      </c>
      <c r="C79" s="194">
        <v>5.8999999999999997E-2</v>
      </c>
      <c r="D79" s="184"/>
      <c r="E79" s="114"/>
    </row>
    <row r="80" spans="1:5" x14ac:dyDescent="0.2">
      <c r="A80">
        <v>2014</v>
      </c>
      <c r="B80" t="s">
        <v>18</v>
      </c>
      <c r="C80" s="194">
        <v>5.1999999999999998E-2</v>
      </c>
      <c r="D80" s="184"/>
      <c r="E80" s="114"/>
    </row>
    <row r="81" spans="1:5" x14ac:dyDescent="0.2">
      <c r="A81">
        <v>2015</v>
      </c>
      <c r="B81" t="s">
        <v>18</v>
      </c>
      <c r="C81" s="194">
        <v>4.1000000000000002E-2</v>
      </c>
      <c r="D81" s="184"/>
      <c r="E81" s="114"/>
    </row>
    <row r="82" spans="1:5" x14ac:dyDescent="0.2">
      <c r="A82">
        <v>2016</v>
      </c>
      <c r="B82" t="s">
        <v>18</v>
      </c>
      <c r="C82" s="194">
        <v>4.2000000000000003E-2</v>
      </c>
      <c r="D82" s="184"/>
      <c r="E82" s="114"/>
    </row>
    <row r="83" spans="1:5" x14ac:dyDescent="0.2">
      <c r="A83" s="30">
        <v>2004</v>
      </c>
      <c r="B83" t="s">
        <v>6</v>
      </c>
      <c r="C83" s="194">
        <v>2.7000000000000003E-2</v>
      </c>
      <c r="D83" s="184"/>
      <c r="E83" s="114"/>
    </row>
    <row r="84" spans="1:5" x14ac:dyDescent="0.2">
      <c r="A84">
        <v>2005</v>
      </c>
      <c r="B84" t="s">
        <v>6</v>
      </c>
      <c r="C84" s="194">
        <v>0.03</v>
      </c>
      <c r="D84" s="184"/>
      <c r="E84" s="114"/>
    </row>
    <row r="85" spans="1:5" x14ac:dyDescent="0.2">
      <c r="A85">
        <v>2006</v>
      </c>
      <c r="B85" t="s">
        <v>6</v>
      </c>
      <c r="C85" s="194">
        <v>3.2000000000000001E-2</v>
      </c>
      <c r="D85" s="184"/>
      <c r="E85" s="114"/>
    </row>
    <row r="86" spans="1:5" x14ac:dyDescent="0.2">
      <c r="A86">
        <v>2007</v>
      </c>
      <c r="B86" t="s">
        <v>6</v>
      </c>
      <c r="C86" s="194">
        <v>3.2000000000000001E-2</v>
      </c>
      <c r="D86" s="184"/>
      <c r="E86" s="114"/>
    </row>
    <row r="87" spans="1:5" x14ac:dyDescent="0.2">
      <c r="A87">
        <v>2008</v>
      </c>
      <c r="B87" t="s">
        <v>6</v>
      </c>
      <c r="C87" s="194">
        <v>4.1000000000000002E-2</v>
      </c>
      <c r="D87" s="184"/>
      <c r="E87" s="114"/>
    </row>
    <row r="88" spans="1:5" x14ac:dyDescent="0.2">
      <c r="A88">
        <v>2009</v>
      </c>
      <c r="B88" t="s">
        <v>6</v>
      </c>
      <c r="C88" s="194">
        <v>6.4000000000000001E-2</v>
      </c>
      <c r="D88" s="184"/>
      <c r="E88" s="114"/>
    </row>
    <row r="89" spans="1:5" x14ac:dyDescent="0.2">
      <c r="A89">
        <v>2010</v>
      </c>
      <c r="B89" t="s">
        <v>6</v>
      </c>
      <c r="C89" s="194">
        <v>5.2000000000000005E-2</v>
      </c>
      <c r="D89" s="184"/>
      <c r="E89" s="114"/>
    </row>
    <row r="90" spans="1:5" x14ac:dyDescent="0.2">
      <c r="A90">
        <v>2011</v>
      </c>
      <c r="B90" t="s">
        <v>6</v>
      </c>
      <c r="C90" s="194">
        <v>0.06</v>
      </c>
      <c r="D90" s="184"/>
      <c r="E90" s="114"/>
    </row>
    <row r="91" spans="1:5" x14ac:dyDescent="0.2">
      <c r="A91">
        <v>2012</v>
      </c>
      <c r="B91" t="s">
        <v>6</v>
      </c>
      <c r="C91" s="194">
        <v>5.2999999999999999E-2</v>
      </c>
      <c r="D91" s="184"/>
      <c r="E91" s="114"/>
    </row>
    <row r="92" spans="1:5" x14ac:dyDescent="0.2">
      <c r="A92">
        <v>2013</v>
      </c>
      <c r="B92" t="s">
        <v>6</v>
      </c>
      <c r="C92" s="225">
        <v>5.0999999999999997E-2</v>
      </c>
    </row>
    <row r="93" spans="1:5" x14ac:dyDescent="0.2">
      <c r="A93">
        <v>2014</v>
      </c>
      <c r="B93" t="s">
        <v>6</v>
      </c>
      <c r="C93" s="194">
        <v>4.8000000000000001E-2</v>
      </c>
    </row>
    <row r="94" spans="1:5" x14ac:dyDescent="0.2">
      <c r="A94">
        <v>2015</v>
      </c>
      <c r="B94" t="s">
        <v>6</v>
      </c>
      <c r="C94" s="194">
        <v>3.4000000000000002E-2</v>
      </c>
    </row>
    <row r="95" spans="1:5" x14ac:dyDescent="0.2">
      <c r="A95">
        <v>2016</v>
      </c>
      <c r="B95" t="s">
        <v>6</v>
      </c>
      <c r="C95" s="194">
        <v>3.9E-2</v>
      </c>
    </row>
  </sheetData>
  <phoneticPr fontId="5" type="noConversion"/>
  <hyperlinks>
    <hyperlink ref="G1" location="'13'!A1" display="&lt;&lt; Chart"/>
    <hyperlink ref="F1" location="Contents!A1" display="&lt;&lt; Contents"/>
  </hyperlinks>
  <pageMargins left="0.75" right="0.75" top="1" bottom="1" header="0.5" footer="0.5"/>
  <pageSetup paperSize="9" orientation="portrait" verticalDpi="0" r:id="rId1"/>
  <headerFooter alignWithMargins="0"/>
  <tableParts count="1">
    <tablePart r:id="rId2"/>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Q102"/>
  <sheetViews>
    <sheetView showGridLines="0" workbookViewId="0">
      <selection activeCell="J7" sqref="J7"/>
    </sheetView>
  </sheetViews>
  <sheetFormatPr defaultRowHeight="12.75" x14ac:dyDescent="0.2"/>
  <cols>
    <col min="2" max="2" width="12.5703125" customWidth="1"/>
    <col min="8" max="8" width="11.28515625" bestFit="1" customWidth="1"/>
    <col min="10" max="10" width="18.42578125" bestFit="1" customWidth="1"/>
  </cols>
  <sheetData>
    <row r="1" spans="1:17" ht="15.75" x14ac:dyDescent="0.25">
      <c r="A1" s="14" t="s">
        <v>49</v>
      </c>
      <c r="B1" s="1"/>
      <c r="C1" s="1"/>
      <c r="D1" s="1"/>
      <c r="E1" s="1"/>
      <c r="F1" s="1"/>
      <c r="G1" s="1"/>
      <c r="H1" s="69" t="s">
        <v>152</v>
      </c>
      <c r="I1" s="69" t="s">
        <v>99</v>
      </c>
      <c r="J1" s="9" t="s">
        <v>10</v>
      </c>
      <c r="K1" s="1"/>
      <c r="L1" s="10">
        <v>2016</v>
      </c>
      <c r="M1" s="1"/>
      <c r="N1" s="1"/>
      <c r="O1" s="1"/>
      <c r="P1" s="1"/>
      <c r="Q1" s="1"/>
    </row>
    <row r="2" spans="1:17" ht="14.25" x14ac:dyDescent="0.2">
      <c r="A2" s="67" t="s">
        <v>239</v>
      </c>
      <c r="J2" s="9" t="s">
        <v>11</v>
      </c>
      <c r="K2" s="1"/>
      <c r="L2" s="10">
        <v>2017</v>
      </c>
      <c r="M2" s="1"/>
      <c r="N2" s="1"/>
      <c r="O2" s="1"/>
      <c r="P2" s="1"/>
      <c r="Q2" s="1"/>
    </row>
    <row r="3" spans="1:17" ht="14.25" x14ac:dyDescent="0.2">
      <c r="J3" s="9" t="s">
        <v>12</v>
      </c>
      <c r="K3" s="9"/>
      <c r="L3" s="9" t="s">
        <v>13</v>
      </c>
      <c r="M3" s="1"/>
      <c r="N3" s="1"/>
      <c r="O3" s="1"/>
      <c r="P3" s="1"/>
      <c r="Q3" s="1"/>
    </row>
    <row r="4" spans="1:17" x14ac:dyDescent="0.2">
      <c r="A4" s="15" t="s">
        <v>2</v>
      </c>
      <c r="B4" s="15" t="s">
        <v>0</v>
      </c>
      <c r="C4" s="15" t="s">
        <v>46</v>
      </c>
    </row>
    <row r="5" spans="1:17" ht="14.25" x14ac:dyDescent="0.2">
      <c r="A5">
        <v>2003</v>
      </c>
      <c r="B5" t="s">
        <v>3</v>
      </c>
      <c r="C5" s="94">
        <v>1.6E-2</v>
      </c>
      <c r="D5" s="184"/>
      <c r="J5" s="9" t="s">
        <v>14</v>
      </c>
      <c r="K5" s="1"/>
      <c r="L5" s="1"/>
      <c r="M5" s="1"/>
      <c r="N5" s="1"/>
      <c r="O5" s="1"/>
      <c r="P5" s="1"/>
      <c r="Q5" s="1"/>
    </row>
    <row r="6" spans="1:17" ht="14.25" x14ac:dyDescent="0.2">
      <c r="A6">
        <v>2004</v>
      </c>
      <c r="B6" t="s">
        <v>3</v>
      </c>
      <c r="C6" s="94">
        <v>1.4999999999999999E-2</v>
      </c>
      <c r="D6" s="184"/>
      <c r="E6" s="114"/>
      <c r="J6" s="11">
        <v>42913</v>
      </c>
      <c r="K6" s="1"/>
      <c r="L6" s="1"/>
      <c r="M6" s="1"/>
      <c r="N6" s="1"/>
      <c r="O6" s="1"/>
      <c r="P6" s="1"/>
      <c r="Q6" s="1"/>
    </row>
    <row r="7" spans="1:17" x14ac:dyDescent="0.2">
      <c r="A7">
        <v>2005</v>
      </c>
      <c r="B7" t="s">
        <v>3</v>
      </c>
      <c r="C7" s="94">
        <v>1.6E-2</v>
      </c>
      <c r="D7" s="184"/>
      <c r="E7" s="114"/>
    </row>
    <row r="8" spans="1:17" x14ac:dyDescent="0.2">
      <c r="A8">
        <v>2006</v>
      </c>
      <c r="B8" t="s">
        <v>3</v>
      </c>
      <c r="C8" s="94">
        <v>1.7999999999999999E-2</v>
      </c>
      <c r="D8" s="184"/>
      <c r="E8" s="114"/>
    </row>
    <row r="9" spans="1:17" x14ac:dyDescent="0.2">
      <c r="A9">
        <v>2007</v>
      </c>
      <c r="B9" t="s">
        <v>3</v>
      </c>
      <c r="C9" s="94">
        <v>1.4999999999999999E-2</v>
      </c>
      <c r="D9" s="184"/>
      <c r="E9" s="114"/>
    </row>
    <row r="10" spans="1:17" x14ac:dyDescent="0.2">
      <c r="A10">
        <v>2008</v>
      </c>
      <c r="B10" t="s">
        <v>3</v>
      </c>
      <c r="C10" s="94">
        <v>1.7000000000000001E-2</v>
      </c>
      <c r="D10" s="184"/>
      <c r="E10" s="114"/>
    </row>
    <row r="11" spans="1:17" x14ac:dyDescent="0.2">
      <c r="A11">
        <v>2009</v>
      </c>
      <c r="B11" t="s">
        <v>3</v>
      </c>
      <c r="C11" s="94">
        <v>3.3000000000000002E-2</v>
      </c>
      <c r="D11" s="184"/>
      <c r="E11" s="114"/>
    </row>
    <row r="12" spans="1:17" x14ac:dyDescent="0.2">
      <c r="A12">
        <v>2010</v>
      </c>
      <c r="B12" t="s">
        <v>3</v>
      </c>
      <c r="C12" s="94">
        <v>3.2000000000000001E-2</v>
      </c>
      <c r="D12" s="184"/>
      <c r="E12" s="114"/>
    </row>
    <row r="13" spans="1:17" x14ac:dyDescent="0.2">
      <c r="A13">
        <v>2011</v>
      </c>
      <c r="B13" t="s">
        <v>3</v>
      </c>
      <c r="C13" s="94">
        <v>0.03</v>
      </c>
      <c r="D13" s="184"/>
      <c r="E13" s="114"/>
    </row>
    <row r="14" spans="1:17" x14ac:dyDescent="0.2">
      <c r="A14">
        <v>2012</v>
      </c>
      <c r="B14" t="s">
        <v>3</v>
      </c>
      <c r="C14" s="94">
        <v>0.03</v>
      </c>
      <c r="D14" s="184"/>
      <c r="E14" s="114"/>
    </row>
    <row r="15" spans="1:17" x14ac:dyDescent="0.2">
      <c r="A15">
        <v>2013</v>
      </c>
      <c r="B15" t="s">
        <v>3</v>
      </c>
      <c r="C15" s="225">
        <v>2.8000000000000001E-2</v>
      </c>
      <c r="D15" s="184"/>
      <c r="E15" s="114"/>
    </row>
    <row r="16" spans="1:17" x14ac:dyDescent="0.2">
      <c r="A16">
        <v>2014</v>
      </c>
      <c r="B16" t="s">
        <v>3</v>
      </c>
      <c r="C16" s="225">
        <v>1.9E-2</v>
      </c>
      <c r="D16" s="184"/>
      <c r="E16" s="114"/>
    </row>
    <row r="17" spans="1:5" x14ac:dyDescent="0.2">
      <c r="A17">
        <v>2015</v>
      </c>
      <c r="B17" t="s">
        <v>3</v>
      </c>
      <c r="C17" s="225">
        <v>1.3999999999999999E-2</v>
      </c>
      <c r="D17" s="184"/>
      <c r="E17" s="114"/>
    </row>
    <row r="18" spans="1:5" x14ac:dyDescent="0.2">
      <c r="A18">
        <v>2016</v>
      </c>
      <c r="B18" t="s">
        <v>3</v>
      </c>
      <c r="C18" s="225">
        <v>1.4999999999999999E-2</v>
      </c>
      <c r="D18" s="184"/>
      <c r="E18" s="114"/>
    </row>
    <row r="19" spans="1:5" x14ac:dyDescent="0.2">
      <c r="A19">
        <v>2003</v>
      </c>
      <c r="B19" t="s">
        <v>4</v>
      </c>
      <c r="C19" s="94">
        <v>8.9999999999999993E-3</v>
      </c>
      <c r="D19" s="184"/>
      <c r="E19" s="114"/>
    </row>
    <row r="20" spans="1:5" x14ac:dyDescent="0.2">
      <c r="A20">
        <v>2004</v>
      </c>
      <c r="B20" t="s">
        <v>4</v>
      </c>
      <c r="C20" s="94">
        <v>8.0000000000000002E-3</v>
      </c>
      <c r="D20" s="184"/>
      <c r="E20" s="114"/>
    </row>
    <row r="21" spans="1:5" x14ac:dyDescent="0.2">
      <c r="A21">
        <v>2005</v>
      </c>
      <c r="B21" t="s">
        <v>4</v>
      </c>
      <c r="C21" s="94">
        <v>8.0000000000000002E-3</v>
      </c>
      <c r="D21" s="184"/>
      <c r="E21" s="114"/>
    </row>
    <row r="22" spans="1:5" x14ac:dyDescent="0.2">
      <c r="A22">
        <v>2006</v>
      </c>
      <c r="B22" t="s">
        <v>4</v>
      </c>
      <c r="C22" s="94">
        <v>0.01</v>
      </c>
      <c r="D22" s="94"/>
      <c r="E22" s="114"/>
    </row>
    <row r="23" spans="1:5" x14ac:dyDescent="0.2">
      <c r="A23">
        <v>2007</v>
      </c>
      <c r="B23" t="s">
        <v>4</v>
      </c>
      <c r="C23" s="94">
        <v>8.0000000000000002E-3</v>
      </c>
      <c r="D23" s="184"/>
      <c r="E23" s="114"/>
    </row>
    <row r="24" spans="1:5" x14ac:dyDescent="0.2">
      <c r="A24">
        <v>2008</v>
      </c>
      <c r="B24" t="s">
        <v>4</v>
      </c>
      <c r="C24" s="94">
        <v>8.9999999999999993E-3</v>
      </c>
      <c r="D24" s="184"/>
      <c r="E24" s="114"/>
    </row>
    <row r="25" spans="1:5" x14ac:dyDescent="0.2">
      <c r="A25">
        <v>2009</v>
      </c>
      <c r="B25" t="s">
        <v>4</v>
      </c>
      <c r="C25" s="94">
        <v>1.9E-2</v>
      </c>
      <c r="D25" s="184"/>
      <c r="E25" s="114"/>
    </row>
    <row r="26" spans="1:5" x14ac:dyDescent="0.2">
      <c r="A26">
        <v>2010</v>
      </c>
      <c r="B26" t="s">
        <v>4</v>
      </c>
      <c r="C26" s="94">
        <v>1.7999999999999999E-2</v>
      </c>
      <c r="D26" s="184"/>
      <c r="E26" s="114"/>
    </row>
    <row r="27" spans="1:5" x14ac:dyDescent="0.2">
      <c r="A27">
        <v>2011</v>
      </c>
      <c r="B27" t="s">
        <v>4</v>
      </c>
      <c r="C27" s="94">
        <v>1.6E-2</v>
      </c>
      <c r="D27" s="184"/>
      <c r="E27" s="114"/>
    </row>
    <row r="28" spans="1:5" x14ac:dyDescent="0.2">
      <c r="A28">
        <v>2012</v>
      </c>
      <c r="B28" t="s">
        <v>4</v>
      </c>
      <c r="C28" s="94">
        <v>1.7000000000000001E-2</v>
      </c>
      <c r="D28" s="184"/>
      <c r="E28" s="114"/>
    </row>
    <row r="29" spans="1:5" x14ac:dyDescent="0.2">
      <c r="A29">
        <v>2013</v>
      </c>
      <c r="B29" t="s">
        <v>4</v>
      </c>
      <c r="C29" s="94">
        <v>1.4999999999999999E-2</v>
      </c>
      <c r="D29" s="184"/>
      <c r="E29" s="114"/>
    </row>
    <row r="30" spans="1:5" x14ac:dyDescent="0.2">
      <c r="A30">
        <v>2014</v>
      </c>
      <c r="B30" t="s">
        <v>4</v>
      </c>
      <c r="C30" s="225">
        <v>0.01</v>
      </c>
      <c r="D30" s="184"/>
      <c r="E30" s="114"/>
    </row>
    <row r="31" spans="1:5" x14ac:dyDescent="0.2">
      <c r="A31">
        <v>2015</v>
      </c>
      <c r="B31" t="s">
        <v>4</v>
      </c>
      <c r="C31" s="225">
        <v>8.0000000000000002E-3</v>
      </c>
      <c r="D31" s="184"/>
      <c r="E31" s="114"/>
    </row>
    <row r="32" spans="1:5" x14ac:dyDescent="0.2">
      <c r="A32">
        <v>2016</v>
      </c>
      <c r="B32" t="s">
        <v>4</v>
      </c>
      <c r="C32" s="225">
        <v>8.0000000000000002E-3</v>
      </c>
      <c r="D32" s="184"/>
      <c r="E32" s="114"/>
    </row>
    <row r="33" spans="1:5" x14ac:dyDescent="0.2">
      <c r="A33">
        <v>2003</v>
      </c>
      <c r="B33" t="s">
        <v>5</v>
      </c>
      <c r="C33" s="94">
        <v>1.1000000000000001E-2</v>
      </c>
      <c r="D33" s="184"/>
      <c r="E33" s="114"/>
    </row>
    <row r="34" spans="1:5" x14ac:dyDescent="0.2">
      <c r="A34">
        <v>2004</v>
      </c>
      <c r="B34" t="s">
        <v>5</v>
      </c>
      <c r="C34" s="94">
        <v>8.9999999999999993E-3</v>
      </c>
      <c r="D34" s="184"/>
      <c r="E34" s="114"/>
    </row>
    <row r="35" spans="1:5" x14ac:dyDescent="0.2">
      <c r="A35">
        <v>2005</v>
      </c>
      <c r="B35" t="s">
        <v>5</v>
      </c>
      <c r="C35" s="94">
        <v>8.9999999999999993E-3</v>
      </c>
      <c r="D35" s="184"/>
      <c r="E35" s="114"/>
    </row>
    <row r="36" spans="1:5" x14ac:dyDescent="0.2">
      <c r="A36">
        <v>2006</v>
      </c>
      <c r="B36" t="s">
        <v>5</v>
      </c>
      <c r="C36" s="94">
        <v>1.1000000000000001E-2</v>
      </c>
      <c r="D36" s="184"/>
      <c r="E36" s="114"/>
    </row>
    <row r="37" spans="1:5" x14ac:dyDescent="0.2">
      <c r="A37">
        <v>2007</v>
      </c>
      <c r="B37" t="s">
        <v>5</v>
      </c>
      <c r="C37" s="94">
        <v>0.01</v>
      </c>
      <c r="D37" s="184"/>
      <c r="E37" s="114"/>
    </row>
    <row r="38" spans="1:5" x14ac:dyDescent="0.2">
      <c r="A38">
        <v>2008</v>
      </c>
      <c r="B38" t="s">
        <v>5</v>
      </c>
      <c r="C38" s="94">
        <v>1.2E-2</v>
      </c>
      <c r="D38" s="184"/>
      <c r="E38" s="114"/>
    </row>
    <row r="39" spans="1:5" x14ac:dyDescent="0.2">
      <c r="A39">
        <v>2009</v>
      </c>
      <c r="B39" t="s">
        <v>5</v>
      </c>
      <c r="C39" s="94">
        <v>2.5000000000000001E-2</v>
      </c>
      <c r="D39" s="184"/>
      <c r="E39" s="114"/>
    </row>
    <row r="40" spans="1:5" x14ac:dyDescent="0.2">
      <c r="A40">
        <v>2010</v>
      </c>
      <c r="B40" t="s">
        <v>5</v>
      </c>
      <c r="C40" s="94">
        <v>2.3E-2</v>
      </c>
      <c r="D40" s="184"/>
      <c r="E40" s="114"/>
    </row>
    <row r="41" spans="1:5" x14ac:dyDescent="0.2">
      <c r="A41">
        <v>2011</v>
      </c>
      <c r="B41" t="s">
        <v>5</v>
      </c>
      <c r="C41" s="94">
        <v>2.1000000000000001E-2</v>
      </c>
      <c r="D41" s="184"/>
      <c r="E41" s="114"/>
    </row>
    <row r="42" spans="1:5" x14ac:dyDescent="0.2">
      <c r="A42">
        <v>2012</v>
      </c>
      <c r="B42" t="s">
        <v>5</v>
      </c>
      <c r="C42" s="94">
        <v>0.02</v>
      </c>
      <c r="D42" s="184"/>
      <c r="E42" s="114"/>
    </row>
    <row r="43" spans="1:5" x14ac:dyDescent="0.2">
      <c r="A43">
        <v>2013</v>
      </c>
      <c r="B43" t="s">
        <v>5</v>
      </c>
      <c r="C43" s="94">
        <v>1.9E-2</v>
      </c>
      <c r="D43" s="184"/>
      <c r="E43" s="114"/>
    </row>
    <row r="44" spans="1:5" x14ac:dyDescent="0.2">
      <c r="A44">
        <v>2014</v>
      </c>
      <c r="B44" t="s">
        <v>5</v>
      </c>
      <c r="C44" s="225">
        <v>1.4E-2</v>
      </c>
      <c r="D44" s="184"/>
      <c r="E44" s="114"/>
    </row>
    <row r="45" spans="1:5" x14ac:dyDescent="0.2">
      <c r="A45">
        <v>2015</v>
      </c>
      <c r="B45" t="s">
        <v>5</v>
      </c>
      <c r="C45" s="225">
        <v>0.01</v>
      </c>
      <c r="D45" s="184"/>
      <c r="E45" s="114"/>
    </row>
    <row r="46" spans="1:5" x14ac:dyDescent="0.2">
      <c r="A46">
        <v>2016</v>
      </c>
      <c r="B46" t="s">
        <v>5</v>
      </c>
      <c r="C46" s="225">
        <v>1.0999999999999999E-2</v>
      </c>
      <c r="D46" s="184"/>
      <c r="E46" s="114"/>
    </row>
    <row r="47" spans="1:5" x14ac:dyDescent="0.2">
      <c r="A47">
        <v>2003</v>
      </c>
      <c r="B47" t="s">
        <v>203</v>
      </c>
      <c r="C47" s="94">
        <v>2.4E-2</v>
      </c>
      <c r="D47" s="184"/>
      <c r="E47" s="114"/>
    </row>
    <row r="48" spans="1:5" x14ac:dyDescent="0.2">
      <c r="A48">
        <v>2004</v>
      </c>
      <c r="B48" t="s">
        <v>203</v>
      </c>
      <c r="C48" s="94">
        <v>2.2000000000000002E-2</v>
      </c>
      <c r="D48" s="184"/>
      <c r="E48" s="114"/>
    </row>
    <row r="49" spans="1:5" x14ac:dyDescent="0.2">
      <c r="A49">
        <v>2005</v>
      </c>
      <c r="B49" t="s">
        <v>203</v>
      </c>
      <c r="C49" s="94">
        <v>2.2000000000000002E-2</v>
      </c>
      <c r="D49" s="184"/>
      <c r="E49" s="114"/>
    </row>
    <row r="50" spans="1:5" x14ac:dyDescent="0.2">
      <c r="A50">
        <v>2006</v>
      </c>
      <c r="B50" t="s">
        <v>203</v>
      </c>
      <c r="C50" s="94">
        <v>2.4E-2</v>
      </c>
      <c r="D50" s="184"/>
      <c r="E50" s="114"/>
    </row>
    <row r="51" spans="1:5" x14ac:dyDescent="0.2">
      <c r="A51">
        <v>2007</v>
      </c>
      <c r="B51" t="s">
        <v>203</v>
      </c>
      <c r="C51" s="94">
        <v>2.2000000000000002E-2</v>
      </c>
      <c r="D51" s="184"/>
      <c r="E51" s="114"/>
    </row>
    <row r="52" spans="1:5" x14ac:dyDescent="0.2">
      <c r="A52">
        <v>2008</v>
      </c>
      <c r="B52" t="s">
        <v>203</v>
      </c>
      <c r="C52" s="94">
        <v>2.3E-2</v>
      </c>
      <c r="D52" s="184"/>
      <c r="E52" s="114"/>
    </row>
    <row r="53" spans="1:5" x14ac:dyDescent="0.2">
      <c r="A53">
        <v>2009</v>
      </c>
      <c r="B53" t="s">
        <v>203</v>
      </c>
      <c r="C53" s="94">
        <v>3.7999999999999999E-2</v>
      </c>
      <c r="D53" s="184"/>
      <c r="E53" s="114"/>
    </row>
    <row r="54" spans="1:5" x14ac:dyDescent="0.2">
      <c r="A54">
        <v>2010</v>
      </c>
      <c r="B54" t="s">
        <v>203</v>
      </c>
      <c r="C54" s="94">
        <v>3.7000000000000005E-2</v>
      </c>
      <c r="D54" s="184"/>
      <c r="E54" s="114"/>
    </row>
    <row r="55" spans="1:5" x14ac:dyDescent="0.2">
      <c r="A55">
        <v>2011</v>
      </c>
      <c r="B55" t="s">
        <v>203</v>
      </c>
      <c r="C55" s="94">
        <v>3.7000000000000005E-2</v>
      </c>
      <c r="D55" s="184"/>
      <c r="E55" s="114"/>
    </row>
    <row r="56" spans="1:5" x14ac:dyDescent="0.2">
      <c r="A56">
        <v>2012</v>
      </c>
      <c r="B56" t="s">
        <v>203</v>
      </c>
      <c r="C56" s="94">
        <v>3.7999999999999999E-2</v>
      </c>
      <c r="D56" s="184"/>
      <c r="E56" s="114"/>
    </row>
    <row r="57" spans="1:5" x14ac:dyDescent="0.2">
      <c r="A57">
        <v>2013</v>
      </c>
      <c r="B57" t="s">
        <v>203</v>
      </c>
      <c r="C57" s="94">
        <v>3.4000000000000002E-2</v>
      </c>
      <c r="D57" s="184"/>
      <c r="E57" s="114"/>
    </row>
    <row r="58" spans="1:5" x14ac:dyDescent="0.2">
      <c r="A58">
        <v>2014</v>
      </c>
      <c r="B58" t="s">
        <v>203</v>
      </c>
      <c r="C58" s="225">
        <v>2.5000000000000001E-2</v>
      </c>
      <c r="D58" s="184"/>
      <c r="E58" s="114"/>
    </row>
    <row r="59" spans="1:5" x14ac:dyDescent="0.2">
      <c r="A59">
        <v>2015</v>
      </c>
      <c r="B59" t="s">
        <v>203</v>
      </c>
      <c r="C59" s="225">
        <v>1.9E-2</v>
      </c>
      <c r="D59" s="184"/>
      <c r="E59" s="114"/>
    </row>
    <row r="60" spans="1:5" x14ac:dyDescent="0.2">
      <c r="A60">
        <v>2016</v>
      </c>
      <c r="B60" t="s">
        <v>203</v>
      </c>
      <c r="C60" s="225">
        <v>1.7999999999999999E-2</v>
      </c>
      <c r="D60" s="184"/>
      <c r="E60" s="114"/>
    </row>
    <row r="61" spans="1:5" x14ac:dyDescent="0.2">
      <c r="A61">
        <v>2003</v>
      </c>
      <c r="B61" t="s">
        <v>17</v>
      </c>
      <c r="C61" s="94">
        <v>1.4999999999999999E-2</v>
      </c>
      <c r="D61" s="184"/>
      <c r="E61" s="114"/>
    </row>
    <row r="62" spans="1:5" x14ac:dyDescent="0.2">
      <c r="A62">
        <v>2004</v>
      </c>
      <c r="B62" t="s">
        <v>17</v>
      </c>
      <c r="C62" s="94">
        <v>1.3999999999999999E-2</v>
      </c>
      <c r="D62" s="184"/>
      <c r="E62" s="114"/>
    </row>
    <row r="63" spans="1:5" x14ac:dyDescent="0.2">
      <c r="A63">
        <v>2005</v>
      </c>
      <c r="B63" t="s">
        <v>17</v>
      </c>
      <c r="C63" s="94">
        <v>1.3999999999999999E-2</v>
      </c>
      <c r="D63" s="184"/>
      <c r="E63" s="114"/>
    </row>
    <row r="64" spans="1:5" x14ac:dyDescent="0.2">
      <c r="A64">
        <v>2006</v>
      </c>
      <c r="B64" t="s">
        <v>17</v>
      </c>
      <c r="C64" s="94">
        <v>1.6E-2</v>
      </c>
      <c r="D64" s="184"/>
      <c r="E64" s="114"/>
    </row>
    <row r="65" spans="1:5" x14ac:dyDescent="0.2">
      <c r="A65">
        <v>2007</v>
      </c>
      <c r="B65" t="s">
        <v>17</v>
      </c>
      <c r="C65" s="94">
        <v>1.3999999999999999E-2</v>
      </c>
      <c r="D65" s="184"/>
      <c r="E65" s="114"/>
    </row>
    <row r="66" spans="1:5" x14ac:dyDescent="0.2">
      <c r="A66">
        <v>2008</v>
      </c>
      <c r="B66" t="s">
        <v>17</v>
      </c>
      <c r="C66" s="94">
        <v>1.3999999999999999E-2</v>
      </c>
      <c r="D66" s="184"/>
      <c r="E66" s="114"/>
    </row>
    <row r="67" spans="1:5" x14ac:dyDescent="0.2">
      <c r="A67">
        <v>2009</v>
      </c>
      <c r="B67" t="s">
        <v>17</v>
      </c>
      <c r="C67" s="94">
        <v>2.7999999999999997E-2</v>
      </c>
      <c r="D67" s="184"/>
      <c r="E67" s="114"/>
    </row>
    <row r="68" spans="1:5" x14ac:dyDescent="0.2">
      <c r="A68">
        <v>2010</v>
      </c>
      <c r="B68" t="s">
        <v>17</v>
      </c>
      <c r="C68" s="94">
        <v>2.6000000000000002E-2</v>
      </c>
      <c r="D68" s="184"/>
      <c r="E68" s="114"/>
    </row>
    <row r="69" spans="1:5" x14ac:dyDescent="0.2">
      <c r="A69">
        <v>2011</v>
      </c>
      <c r="B69" t="s">
        <v>17</v>
      </c>
      <c r="C69" s="94">
        <v>2.5000000000000001E-2</v>
      </c>
      <c r="D69" s="184"/>
      <c r="E69" s="114"/>
    </row>
    <row r="70" spans="1:5" x14ac:dyDescent="0.2">
      <c r="A70">
        <v>2012</v>
      </c>
      <c r="B70" t="s">
        <v>17</v>
      </c>
      <c r="C70" s="94">
        <v>2.5000000000000001E-2</v>
      </c>
      <c r="D70" s="184"/>
      <c r="E70" s="114"/>
    </row>
    <row r="71" spans="1:5" x14ac:dyDescent="0.2">
      <c r="A71">
        <v>2013</v>
      </c>
      <c r="B71" t="s">
        <v>17</v>
      </c>
      <c r="C71" s="94">
        <v>2.1999999999999999E-2</v>
      </c>
      <c r="D71" s="184"/>
      <c r="E71" s="114"/>
    </row>
    <row r="72" spans="1:5" x14ac:dyDescent="0.2">
      <c r="A72">
        <v>2014</v>
      </c>
      <c r="B72" t="s">
        <v>17</v>
      </c>
      <c r="C72" s="225">
        <v>1.4999999999999999E-2</v>
      </c>
      <c r="D72" s="184"/>
      <c r="E72" s="114"/>
    </row>
    <row r="73" spans="1:5" x14ac:dyDescent="0.2">
      <c r="A73">
        <v>2015</v>
      </c>
      <c r="B73" t="s">
        <v>17</v>
      </c>
      <c r="C73" s="225">
        <v>1.1000000000000001E-2</v>
      </c>
      <c r="D73" s="184"/>
      <c r="E73" s="114"/>
    </row>
    <row r="74" spans="1:5" x14ac:dyDescent="0.2">
      <c r="A74">
        <v>2016</v>
      </c>
      <c r="B74" t="s">
        <v>17</v>
      </c>
      <c r="C74" s="225">
        <v>1.0999999999999999E-2</v>
      </c>
      <c r="D74" s="184"/>
      <c r="E74" s="114"/>
    </row>
    <row r="75" spans="1:5" x14ac:dyDescent="0.2">
      <c r="A75">
        <v>2003</v>
      </c>
      <c r="B75" t="s">
        <v>18</v>
      </c>
      <c r="C75" s="94">
        <v>1.6E-2</v>
      </c>
      <c r="D75" s="184"/>
      <c r="E75" s="114"/>
    </row>
    <row r="76" spans="1:5" x14ac:dyDescent="0.2">
      <c r="A76">
        <v>2004</v>
      </c>
      <c r="B76" t="s">
        <v>18</v>
      </c>
      <c r="C76" s="94">
        <v>1.3000000000000001E-2</v>
      </c>
      <c r="D76" s="184"/>
      <c r="E76" s="114"/>
    </row>
    <row r="77" spans="1:5" x14ac:dyDescent="0.2">
      <c r="A77">
        <v>2005</v>
      </c>
      <c r="B77" t="s">
        <v>18</v>
      </c>
      <c r="C77" s="94">
        <v>1.3000000000000001E-2</v>
      </c>
      <c r="D77" s="184"/>
      <c r="E77" s="114"/>
    </row>
    <row r="78" spans="1:5" x14ac:dyDescent="0.2">
      <c r="A78">
        <v>2006</v>
      </c>
      <c r="B78" t="s">
        <v>18</v>
      </c>
      <c r="C78" s="94">
        <v>1.4999999999999999E-2</v>
      </c>
      <c r="D78" s="184"/>
      <c r="E78" s="114"/>
    </row>
    <row r="79" spans="1:5" x14ac:dyDescent="0.2">
      <c r="A79">
        <v>2007</v>
      </c>
      <c r="B79" t="s">
        <v>18</v>
      </c>
      <c r="C79" s="94">
        <v>1.3000000000000001E-2</v>
      </c>
      <c r="D79" s="184"/>
      <c r="E79" s="114"/>
    </row>
    <row r="80" spans="1:5" x14ac:dyDescent="0.2">
      <c r="A80">
        <v>2008</v>
      </c>
      <c r="B80" t="s">
        <v>18</v>
      </c>
      <c r="C80" s="94">
        <v>1.3999999999999999E-2</v>
      </c>
      <c r="D80" s="184"/>
      <c r="E80" s="114"/>
    </row>
    <row r="81" spans="1:5" x14ac:dyDescent="0.2">
      <c r="A81">
        <v>2009</v>
      </c>
      <c r="B81" t="s">
        <v>18</v>
      </c>
      <c r="C81" s="94">
        <v>2.7999999999999997E-2</v>
      </c>
      <c r="D81" s="184"/>
      <c r="E81" s="114"/>
    </row>
    <row r="82" spans="1:5" x14ac:dyDescent="0.2">
      <c r="A82">
        <v>2010</v>
      </c>
      <c r="B82" t="s">
        <v>18</v>
      </c>
      <c r="C82" s="94">
        <v>2.5000000000000001E-2</v>
      </c>
      <c r="D82" s="184"/>
      <c r="E82" s="114"/>
    </row>
    <row r="83" spans="1:5" x14ac:dyDescent="0.2">
      <c r="A83">
        <v>2011</v>
      </c>
      <c r="B83" t="s">
        <v>18</v>
      </c>
      <c r="C83" s="94">
        <v>2.6000000000000002E-2</v>
      </c>
      <c r="D83" s="184"/>
      <c r="E83" s="114"/>
    </row>
    <row r="84" spans="1:5" x14ac:dyDescent="0.2">
      <c r="A84">
        <v>2012</v>
      </c>
      <c r="B84" t="s">
        <v>18</v>
      </c>
      <c r="C84" s="94">
        <v>2.7000000000000003E-2</v>
      </c>
      <c r="D84" s="184"/>
      <c r="E84" s="114"/>
    </row>
    <row r="85" spans="1:5" x14ac:dyDescent="0.2">
      <c r="A85">
        <v>2013</v>
      </c>
      <c r="B85" t="s">
        <v>18</v>
      </c>
      <c r="C85" s="94">
        <v>2.3E-2</v>
      </c>
      <c r="D85" s="184"/>
      <c r="E85" s="114"/>
    </row>
    <row r="86" spans="1:5" x14ac:dyDescent="0.2">
      <c r="A86">
        <v>2014</v>
      </c>
      <c r="B86" t="s">
        <v>18</v>
      </c>
      <c r="C86" s="225">
        <v>1.6E-2</v>
      </c>
      <c r="D86" s="184"/>
      <c r="E86" s="114"/>
    </row>
    <row r="87" spans="1:5" x14ac:dyDescent="0.2">
      <c r="A87">
        <v>2015</v>
      </c>
      <c r="B87" t="s">
        <v>18</v>
      </c>
      <c r="C87" s="225">
        <v>1.2E-2</v>
      </c>
      <c r="D87" s="184"/>
      <c r="E87" s="114"/>
    </row>
    <row r="88" spans="1:5" x14ac:dyDescent="0.2">
      <c r="A88">
        <v>2016</v>
      </c>
      <c r="B88" t="s">
        <v>18</v>
      </c>
      <c r="C88" s="225">
        <v>1.2E-2</v>
      </c>
      <c r="D88" s="184"/>
      <c r="E88" s="114"/>
    </row>
    <row r="89" spans="1:5" x14ac:dyDescent="0.2">
      <c r="A89">
        <v>2003</v>
      </c>
      <c r="B89" t="s">
        <v>6</v>
      </c>
      <c r="C89" s="94">
        <v>1.1000000000000001E-2</v>
      </c>
      <c r="D89" s="184"/>
      <c r="E89" s="114"/>
    </row>
    <row r="90" spans="1:5" x14ac:dyDescent="0.2">
      <c r="A90">
        <v>2004</v>
      </c>
      <c r="B90" t="s">
        <v>6</v>
      </c>
      <c r="C90" s="94">
        <v>0.01</v>
      </c>
      <c r="D90" s="184"/>
      <c r="E90" s="114"/>
    </row>
    <row r="91" spans="1:5" x14ac:dyDescent="0.2">
      <c r="A91">
        <v>2005</v>
      </c>
      <c r="B91" t="s">
        <v>6</v>
      </c>
      <c r="C91" s="94">
        <v>1.1000000000000001E-2</v>
      </c>
      <c r="D91" s="184"/>
      <c r="E91" s="114"/>
    </row>
    <row r="92" spans="1:5" x14ac:dyDescent="0.2">
      <c r="A92">
        <v>2006</v>
      </c>
      <c r="B92" t="s">
        <v>6</v>
      </c>
      <c r="C92" s="94">
        <v>1.2E-2</v>
      </c>
      <c r="D92" s="184"/>
      <c r="E92" s="114"/>
    </row>
    <row r="93" spans="1:5" x14ac:dyDescent="0.2">
      <c r="A93">
        <v>2007</v>
      </c>
      <c r="B93" t="s">
        <v>6</v>
      </c>
      <c r="C93" s="94">
        <v>0.01</v>
      </c>
      <c r="D93" s="184"/>
      <c r="E93" s="114"/>
    </row>
    <row r="94" spans="1:5" x14ac:dyDescent="0.2">
      <c r="A94">
        <v>2008</v>
      </c>
      <c r="B94" t="s">
        <v>6</v>
      </c>
      <c r="C94" s="94">
        <v>1.2E-2</v>
      </c>
      <c r="D94" s="184"/>
      <c r="E94" s="114"/>
    </row>
    <row r="95" spans="1:5" x14ac:dyDescent="0.2">
      <c r="A95">
        <v>2009</v>
      </c>
      <c r="B95" t="s">
        <v>6</v>
      </c>
      <c r="C95" s="94">
        <v>2.4E-2</v>
      </c>
      <c r="D95" s="184"/>
      <c r="E95" s="114"/>
    </row>
    <row r="96" spans="1:5" x14ac:dyDescent="0.2">
      <c r="A96">
        <v>2010</v>
      </c>
      <c r="B96" t="s">
        <v>6</v>
      </c>
      <c r="C96" s="94">
        <v>2.3E-2</v>
      </c>
      <c r="D96" s="184"/>
      <c r="E96" s="114"/>
    </row>
    <row r="97" spans="1:5" x14ac:dyDescent="0.2">
      <c r="A97">
        <v>2011</v>
      </c>
      <c r="B97" t="s">
        <v>6</v>
      </c>
      <c r="C97" s="94">
        <v>2.1000000000000001E-2</v>
      </c>
      <c r="D97" s="184"/>
      <c r="E97" s="114"/>
    </row>
    <row r="98" spans="1:5" x14ac:dyDescent="0.2">
      <c r="A98">
        <v>2012</v>
      </c>
      <c r="B98" t="s">
        <v>6</v>
      </c>
      <c r="C98" s="94">
        <v>2.1000000000000001E-2</v>
      </c>
      <c r="D98" s="184"/>
      <c r="E98" s="114"/>
    </row>
    <row r="99" spans="1:5" x14ac:dyDescent="0.2">
      <c r="A99">
        <v>2013</v>
      </c>
      <c r="B99" t="s">
        <v>6</v>
      </c>
      <c r="C99" s="225">
        <v>1.9E-2</v>
      </c>
    </row>
    <row r="100" spans="1:5" x14ac:dyDescent="0.2">
      <c r="A100">
        <v>2014</v>
      </c>
      <c r="B100" t="s">
        <v>6</v>
      </c>
      <c r="C100" s="225">
        <v>1.2999999999999999E-2</v>
      </c>
    </row>
    <row r="101" spans="1:5" x14ac:dyDescent="0.2">
      <c r="A101">
        <v>2015</v>
      </c>
      <c r="B101" t="s">
        <v>6</v>
      </c>
      <c r="C101" s="225">
        <v>0.01</v>
      </c>
    </row>
    <row r="102" spans="1:5" x14ac:dyDescent="0.2">
      <c r="A102">
        <v>2016</v>
      </c>
      <c r="B102" t="s">
        <v>6</v>
      </c>
      <c r="C102" s="225">
        <v>1.0999999999999999E-2</v>
      </c>
    </row>
  </sheetData>
  <phoneticPr fontId="5" type="noConversion"/>
  <hyperlinks>
    <hyperlink ref="I1" location="'14'!A1" display="&lt;&lt; Chart"/>
    <hyperlink ref="H1" location="Contents!A1" display="&lt;&lt; Contents"/>
  </hyperlinks>
  <pageMargins left="0.75" right="0.75" top="1" bottom="1" header="0.5" footer="0.5"/>
  <pageSetup paperSize="9" orientation="portrait" verticalDpi="0" r:id="rId1"/>
  <headerFooter alignWithMargins="0"/>
  <tableParts count="1">
    <tablePart r:id="rId2"/>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P95"/>
  <sheetViews>
    <sheetView showGridLines="0" workbookViewId="0">
      <selection activeCell="I8" sqref="I8"/>
    </sheetView>
  </sheetViews>
  <sheetFormatPr defaultRowHeight="12.75" x14ac:dyDescent="0.2"/>
  <cols>
    <col min="2" max="2" width="12.5703125" customWidth="1"/>
    <col min="3" max="3" width="11.85546875" customWidth="1"/>
    <col min="7" max="7" width="11.28515625" bestFit="1" customWidth="1"/>
    <col min="9" max="9" width="18.42578125" bestFit="1" customWidth="1"/>
  </cols>
  <sheetData>
    <row r="1" spans="1:16" ht="15.75" x14ac:dyDescent="0.25">
      <c r="A1" s="14" t="s">
        <v>52</v>
      </c>
      <c r="B1" s="1"/>
      <c r="C1" s="1"/>
      <c r="D1" s="1"/>
      <c r="E1" s="1"/>
      <c r="F1" s="1"/>
      <c r="G1" s="69" t="s">
        <v>152</v>
      </c>
      <c r="H1" s="69" t="s">
        <v>99</v>
      </c>
      <c r="I1" s="9" t="s">
        <v>10</v>
      </c>
      <c r="J1" s="1"/>
      <c r="K1" s="10">
        <v>2016</v>
      </c>
      <c r="L1" s="1"/>
      <c r="M1" s="1"/>
      <c r="N1" s="1"/>
      <c r="O1" s="1"/>
      <c r="P1" s="1"/>
    </row>
    <row r="2" spans="1:16" ht="14.25" x14ac:dyDescent="0.2">
      <c r="A2" s="67" t="s">
        <v>15</v>
      </c>
      <c r="I2" s="9" t="s">
        <v>11</v>
      </c>
      <c r="J2" s="1"/>
      <c r="K2" s="10">
        <v>2017</v>
      </c>
      <c r="L2" s="1"/>
      <c r="M2" s="1"/>
      <c r="N2" s="1"/>
      <c r="O2" s="1"/>
      <c r="P2" s="1"/>
    </row>
    <row r="3" spans="1:16" ht="14.25" x14ac:dyDescent="0.2">
      <c r="I3" s="9" t="s">
        <v>12</v>
      </c>
      <c r="J3" s="9"/>
      <c r="K3" s="9" t="s">
        <v>13</v>
      </c>
      <c r="L3" s="1"/>
      <c r="M3" s="1"/>
      <c r="N3" s="1"/>
      <c r="O3" s="1"/>
      <c r="P3" s="1"/>
    </row>
    <row r="4" spans="1:16" x14ac:dyDescent="0.2">
      <c r="A4" s="15" t="s">
        <v>2</v>
      </c>
      <c r="B4" s="15" t="s">
        <v>0</v>
      </c>
      <c r="C4" s="15" t="s">
        <v>50</v>
      </c>
      <c r="D4" s="15" t="s">
        <v>240</v>
      </c>
    </row>
    <row r="5" spans="1:16" x14ac:dyDescent="0.2">
      <c r="A5" s="30">
        <v>2004</v>
      </c>
      <c r="B5" t="s">
        <v>3</v>
      </c>
      <c r="C5" s="194">
        <v>7.0999999999999994E-2</v>
      </c>
    </row>
    <row r="6" spans="1:16" ht="14.25" x14ac:dyDescent="0.2">
      <c r="A6">
        <v>2005</v>
      </c>
      <c r="B6" t="s">
        <v>3</v>
      </c>
      <c r="C6" s="194">
        <v>8.4000000000000005E-2</v>
      </c>
      <c r="E6" s="114"/>
      <c r="I6" s="9" t="s">
        <v>14</v>
      </c>
      <c r="J6" s="1"/>
      <c r="K6" s="1"/>
      <c r="L6" s="1"/>
      <c r="M6" s="1"/>
      <c r="N6" s="1"/>
      <c r="O6" s="1"/>
      <c r="P6" s="1"/>
    </row>
    <row r="7" spans="1:16" ht="14.25" x14ac:dyDescent="0.2">
      <c r="A7">
        <v>2006</v>
      </c>
      <c r="B7" t="s">
        <v>3</v>
      </c>
      <c r="C7" s="194">
        <v>0.10299999999999999</v>
      </c>
      <c r="E7" s="114"/>
      <c r="I7" s="11">
        <v>42913</v>
      </c>
      <c r="J7" s="1"/>
      <c r="K7" s="1"/>
      <c r="L7" s="1"/>
      <c r="M7" s="1"/>
      <c r="N7" s="1"/>
      <c r="O7" s="1"/>
      <c r="P7" s="1"/>
    </row>
    <row r="8" spans="1:16" x14ac:dyDescent="0.2">
      <c r="A8">
        <v>2007</v>
      </c>
      <c r="B8" t="s">
        <v>3</v>
      </c>
      <c r="C8" s="194">
        <v>7.9000000000000001E-2</v>
      </c>
      <c r="E8" s="114"/>
    </row>
    <row r="9" spans="1:16" x14ac:dyDescent="0.2">
      <c r="A9">
        <v>2008</v>
      </c>
      <c r="B9" t="s">
        <v>3</v>
      </c>
      <c r="C9" s="194">
        <v>0.125</v>
      </c>
      <c r="E9" s="114"/>
    </row>
    <row r="10" spans="1:16" x14ac:dyDescent="0.2">
      <c r="A10">
        <v>2009</v>
      </c>
      <c r="B10" t="s">
        <v>3</v>
      </c>
      <c r="C10" s="194">
        <v>0.252</v>
      </c>
      <c r="E10" s="114"/>
    </row>
    <row r="11" spans="1:16" x14ac:dyDescent="0.2">
      <c r="A11">
        <v>2010</v>
      </c>
      <c r="B11" t="s">
        <v>3</v>
      </c>
      <c r="C11" s="194">
        <v>0.152</v>
      </c>
      <c r="E11" s="114"/>
    </row>
    <row r="12" spans="1:16" x14ac:dyDescent="0.2">
      <c r="A12">
        <v>2011</v>
      </c>
      <c r="B12" t="s">
        <v>3</v>
      </c>
      <c r="C12" s="194">
        <v>0.17299999999999999</v>
      </c>
      <c r="E12" s="114"/>
    </row>
    <row r="13" spans="1:16" x14ac:dyDescent="0.2">
      <c r="A13">
        <v>2012</v>
      </c>
      <c r="B13" t="s">
        <v>3</v>
      </c>
      <c r="C13" s="194">
        <v>0.107</v>
      </c>
      <c r="E13" s="114"/>
    </row>
    <row r="14" spans="1:16" x14ac:dyDescent="0.2">
      <c r="A14">
        <v>2013</v>
      </c>
      <c r="B14" t="s">
        <v>3</v>
      </c>
      <c r="C14" s="194">
        <v>0.12</v>
      </c>
      <c r="E14" s="114"/>
    </row>
    <row r="15" spans="1:16" x14ac:dyDescent="0.2">
      <c r="A15">
        <v>2014</v>
      </c>
      <c r="B15" t="s">
        <v>3</v>
      </c>
      <c r="C15" s="194">
        <v>0.20100000000000001</v>
      </c>
      <c r="E15" s="114"/>
    </row>
    <row r="16" spans="1:16" x14ac:dyDescent="0.2">
      <c r="A16">
        <v>2015</v>
      </c>
      <c r="B16" t="s">
        <v>3</v>
      </c>
      <c r="C16" s="194">
        <v>0.158</v>
      </c>
      <c r="E16" s="114"/>
    </row>
    <row r="17" spans="1:5" x14ac:dyDescent="0.2">
      <c r="A17">
        <v>2016</v>
      </c>
      <c r="B17" t="s">
        <v>3</v>
      </c>
      <c r="C17" s="194">
        <v>0.11700000000000001</v>
      </c>
      <c r="E17" s="114"/>
    </row>
    <row r="18" spans="1:5" x14ac:dyDescent="0.2">
      <c r="A18">
        <v>2004</v>
      </c>
      <c r="B18" t="s">
        <v>4</v>
      </c>
      <c r="C18" s="194">
        <v>6.8000000000000005E-2</v>
      </c>
      <c r="E18" s="114"/>
    </row>
    <row r="19" spans="1:5" x14ac:dyDescent="0.2">
      <c r="A19">
        <v>2005</v>
      </c>
      <c r="B19" t="s">
        <v>4</v>
      </c>
      <c r="C19" s="194">
        <v>7.0000000000000007E-2</v>
      </c>
      <c r="E19" s="114"/>
    </row>
    <row r="20" spans="1:5" x14ac:dyDescent="0.2">
      <c r="A20">
        <v>2006</v>
      </c>
      <c r="B20" t="s">
        <v>4</v>
      </c>
      <c r="C20" s="194">
        <v>3.5000000000000003E-2</v>
      </c>
      <c r="E20" s="114"/>
    </row>
    <row r="21" spans="1:5" x14ac:dyDescent="0.2">
      <c r="A21">
        <v>2007</v>
      </c>
      <c r="B21" t="s">
        <v>4</v>
      </c>
      <c r="C21" s="194">
        <v>6.3E-2</v>
      </c>
      <c r="E21" s="114"/>
    </row>
    <row r="22" spans="1:5" x14ac:dyDescent="0.2">
      <c r="A22">
        <v>2008</v>
      </c>
      <c r="B22" t="s">
        <v>4</v>
      </c>
      <c r="C22" s="194">
        <v>0.10100000000000001</v>
      </c>
      <c r="E22" s="114"/>
    </row>
    <row r="23" spans="1:5" x14ac:dyDescent="0.2">
      <c r="A23">
        <v>2009</v>
      </c>
      <c r="B23" t="s">
        <v>4</v>
      </c>
      <c r="C23" s="194">
        <v>0.111</v>
      </c>
      <c r="E23" s="114"/>
    </row>
    <row r="24" spans="1:5" x14ac:dyDescent="0.2">
      <c r="A24">
        <v>2010</v>
      </c>
      <c r="B24" t="s">
        <v>4</v>
      </c>
      <c r="C24" s="194">
        <v>8.8999999999999996E-2</v>
      </c>
      <c r="E24" s="114"/>
    </row>
    <row r="25" spans="1:5" x14ac:dyDescent="0.2">
      <c r="A25">
        <v>2011</v>
      </c>
      <c r="B25" t="s">
        <v>4</v>
      </c>
      <c r="C25" s="194">
        <v>0.11700000000000001</v>
      </c>
      <c r="E25" s="114"/>
    </row>
    <row r="26" spans="1:5" x14ac:dyDescent="0.2">
      <c r="A26">
        <v>2012</v>
      </c>
      <c r="B26" t="s">
        <v>4</v>
      </c>
      <c r="C26" s="194">
        <v>0.13300000000000001</v>
      </c>
      <c r="E26" s="114"/>
    </row>
    <row r="27" spans="1:5" x14ac:dyDescent="0.2">
      <c r="A27">
        <v>2013</v>
      </c>
      <c r="B27" t="s">
        <v>4</v>
      </c>
      <c r="C27" s="194">
        <v>0.20100000000000001</v>
      </c>
      <c r="E27" s="114"/>
    </row>
    <row r="28" spans="1:5" x14ac:dyDescent="0.2">
      <c r="A28">
        <v>2014</v>
      </c>
      <c r="B28" t="s">
        <v>4</v>
      </c>
      <c r="C28" s="194">
        <v>0.10299999999999999</v>
      </c>
      <c r="E28" s="114"/>
    </row>
    <row r="29" spans="1:5" x14ac:dyDescent="0.2">
      <c r="A29">
        <v>2015</v>
      </c>
      <c r="B29" t="s">
        <v>4</v>
      </c>
      <c r="C29" s="194">
        <v>8.3000000000000004E-2</v>
      </c>
      <c r="E29" s="114"/>
    </row>
    <row r="30" spans="1:5" x14ac:dyDescent="0.2">
      <c r="A30">
        <v>2016</v>
      </c>
      <c r="B30" t="s">
        <v>4</v>
      </c>
      <c r="C30" s="194">
        <v>0.14199999999999999</v>
      </c>
      <c r="E30" s="114"/>
    </row>
    <row r="31" spans="1:5" x14ac:dyDescent="0.2">
      <c r="A31">
        <v>2004</v>
      </c>
      <c r="B31" t="s">
        <v>5</v>
      </c>
      <c r="C31" s="194">
        <v>2.5999999999999999E-2</v>
      </c>
      <c r="E31" s="114"/>
    </row>
    <row r="32" spans="1:5" x14ac:dyDescent="0.2">
      <c r="A32">
        <v>2005</v>
      </c>
      <c r="B32" t="s">
        <v>5</v>
      </c>
      <c r="C32" s="194">
        <v>9.7000000000000003E-2</v>
      </c>
      <c r="E32" s="114"/>
    </row>
    <row r="33" spans="1:5" x14ac:dyDescent="0.2">
      <c r="A33">
        <v>2006</v>
      </c>
      <c r="B33" t="s">
        <v>5</v>
      </c>
      <c r="C33" s="194">
        <v>9.7000000000000003E-2</v>
      </c>
      <c r="E33" s="114"/>
    </row>
    <row r="34" spans="1:5" x14ac:dyDescent="0.2">
      <c r="A34">
        <v>2007</v>
      </c>
      <c r="B34" t="s">
        <v>5</v>
      </c>
      <c r="C34" s="194">
        <v>9.5000000000000001E-2</v>
      </c>
      <c r="E34" s="114"/>
    </row>
    <row r="35" spans="1:5" x14ac:dyDescent="0.2">
      <c r="A35">
        <v>2008</v>
      </c>
      <c r="B35" t="s">
        <v>5</v>
      </c>
      <c r="C35" s="194">
        <v>0.14399999999999999</v>
      </c>
      <c r="E35" s="114"/>
    </row>
    <row r="36" spans="1:5" x14ac:dyDescent="0.2">
      <c r="A36">
        <v>2009</v>
      </c>
      <c r="B36" t="s">
        <v>5</v>
      </c>
      <c r="C36" s="194">
        <v>0.16600000000000001</v>
      </c>
      <c r="E36" s="114"/>
    </row>
    <row r="37" spans="1:5" x14ac:dyDescent="0.2">
      <c r="A37">
        <v>2010</v>
      </c>
      <c r="B37" t="s">
        <v>5</v>
      </c>
      <c r="C37" s="194">
        <v>0.16400000000000001</v>
      </c>
      <c r="E37" s="114"/>
    </row>
    <row r="38" spans="1:5" x14ac:dyDescent="0.2">
      <c r="A38">
        <v>2011</v>
      </c>
      <c r="B38" t="s">
        <v>5</v>
      </c>
      <c r="C38" s="194">
        <v>0.16200000000000001</v>
      </c>
      <c r="E38" s="114"/>
    </row>
    <row r="39" spans="1:5" x14ac:dyDescent="0.2">
      <c r="A39">
        <v>2012</v>
      </c>
      <c r="B39" t="s">
        <v>5</v>
      </c>
      <c r="C39" s="194">
        <v>0.17299999999999999</v>
      </c>
      <c r="E39" s="114"/>
    </row>
    <row r="40" spans="1:5" x14ac:dyDescent="0.2">
      <c r="A40">
        <v>2013</v>
      </c>
      <c r="B40" t="s">
        <v>5</v>
      </c>
      <c r="C40" s="194">
        <v>0.04</v>
      </c>
      <c r="E40" s="114"/>
    </row>
    <row r="41" spans="1:5" x14ac:dyDescent="0.2">
      <c r="A41">
        <v>2014</v>
      </c>
      <c r="B41" t="s">
        <v>5</v>
      </c>
      <c r="C41" s="194">
        <v>0.189</v>
      </c>
      <c r="E41" s="114"/>
    </row>
    <row r="42" spans="1:5" x14ac:dyDescent="0.2">
      <c r="A42">
        <v>2015</v>
      </c>
      <c r="B42" t="s">
        <v>5</v>
      </c>
      <c r="C42" s="194">
        <v>0.11899999999999999</v>
      </c>
      <c r="E42" s="114"/>
    </row>
    <row r="43" spans="1:5" x14ac:dyDescent="0.2">
      <c r="A43">
        <v>2016</v>
      </c>
      <c r="B43" t="s">
        <v>5</v>
      </c>
      <c r="C43" s="194">
        <v>0.19600000000000001</v>
      </c>
      <c r="E43" s="114"/>
    </row>
    <row r="44" spans="1:5" x14ac:dyDescent="0.2">
      <c r="A44">
        <v>2004</v>
      </c>
      <c r="B44" t="s">
        <v>203</v>
      </c>
      <c r="C44" s="194">
        <v>0.123</v>
      </c>
      <c r="E44" s="114"/>
    </row>
    <row r="45" spans="1:5" x14ac:dyDescent="0.2">
      <c r="A45">
        <v>2005</v>
      </c>
      <c r="B45" t="s">
        <v>203</v>
      </c>
      <c r="C45" s="194">
        <v>0.13</v>
      </c>
      <c r="E45" s="114"/>
    </row>
    <row r="46" spans="1:5" x14ac:dyDescent="0.2">
      <c r="A46">
        <v>2006</v>
      </c>
      <c r="B46" t="s">
        <v>203</v>
      </c>
      <c r="C46" s="194">
        <v>0.13900000000000001</v>
      </c>
      <c r="E46" s="114"/>
    </row>
    <row r="47" spans="1:5" x14ac:dyDescent="0.2">
      <c r="A47">
        <v>2007</v>
      </c>
      <c r="B47" t="s">
        <v>203</v>
      </c>
      <c r="C47" s="194">
        <v>0.13800000000000001</v>
      </c>
      <c r="E47" s="114"/>
    </row>
    <row r="48" spans="1:5" x14ac:dyDescent="0.2">
      <c r="A48">
        <v>2008</v>
      </c>
      <c r="B48" t="s">
        <v>203</v>
      </c>
      <c r="C48" s="194">
        <v>0.151</v>
      </c>
      <c r="E48" s="114"/>
    </row>
    <row r="49" spans="1:5" x14ac:dyDescent="0.2">
      <c r="A49">
        <v>2009</v>
      </c>
      <c r="B49" t="s">
        <v>203</v>
      </c>
      <c r="C49" s="194">
        <v>0.189</v>
      </c>
      <c r="E49" s="114"/>
    </row>
    <row r="50" spans="1:5" x14ac:dyDescent="0.2">
      <c r="A50">
        <v>2010</v>
      </c>
      <c r="B50" t="s">
        <v>203</v>
      </c>
      <c r="C50" s="194">
        <v>0.19500000000000001</v>
      </c>
      <c r="E50" s="114"/>
    </row>
    <row r="51" spans="1:5" x14ac:dyDescent="0.2">
      <c r="A51">
        <v>2011</v>
      </c>
      <c r="B51" t="s">
        <v>203</v>
      </c>
      <c r="C51" s="194">
        <v>0.214</v>
      </c>
      <c r="E51" s="114"/>
    </row>
    <row r="52" spans="1:5" x14ac:dyDescent="0.2">
      <c r="A52">
        <v>2012</v>
      </c>
      <c r="B52" t="s">
        <v>203</v>
      </c>
      <c r="C52" s="194">
        <v>0.21099999999999999</v>
      </c>
      <c r="E52" s="114"/>
    </row>
    <row r="53" spans="1:5" x14ac:dyDescent="0.2">
      <c r="A53">
        <v>2013</v>
      </c>
      <c r="B53" t="s">
        <v>203</v>
      </c>
      <c r="C53" s="194">
        <v>0.20200000000000001</v>
      </c>
      <c r="E53" s="114"/>
    </row>
    <row r="54" spans="1:5" x14ac:dyDescent="0.2">
      <c r="A54">
        <v>2014</v>
      </c>
      <c r="B54" t="s">
        <v>203</v>
      </c>
      <c r="C54" s="194">
        <v>0.17100000000000001</v>
      </c>
      <c r="E54" s="114"/>
    </row>
    <row r="55" spans="1:5" x14ac:dyDescent="0.2">
      <c r="A55">
        <v>2015</v>
      </c>
      <c r="B55" t="s">
        <v>203</v>
      </c>
      <c r="C55" s="194">
        <v>0.14199999999999999</v>
      </c>
      <c r="E55" s="114"/>
    </row>
    <row r="56" spans="1:5" x14ac:dyDescent="0.2">
      <c r="A56">
        <v>2016</v>
      </c>
      <c r="B56" t="s">
        <v>203</v>
      </c>
      <c r="C56" s="194">
        <v>0.13200000000000001</v>
      </c>
      <c r="E56" s="114"/>
    </row>
    <row r="57" spans="1:5" x14ac:dyDescent="0.2">
      <c r="A57">
        <v>2004</v>
      </c>
      <c r="B57" t="s">
        <v>17</v>
      </c>
      <c r="C57" s="194">
        <v>9.6000000000000002E-2</v>
      </c>
      <c r="E57" s="114"/>
    </row>
    <row r="58" spans="1:5" x14ac:dyDescent="0.2">
      <c r="A58">
        <v>2005</v>
      </c>
      <c r="B58" t="s">
        <v>17</v>
      </c>
      <c r="C58" s="194">
        <v>0.10100000000000001</v>
      </c>
      <c r="E58" s="114"/>
    </row>
    <row r="59" spans="1:5" x14ac:dyDescent="0.2">
      <c r="A59">
        <v>2006</v>
      </c>
      <c r="B59" t="s">
        <v>17</v>
      </c>
      <c r="C59" s="194">
        <v>0.11600000000000001</v>
      </c>
      <c r="E59" s="114"/>
    </row>
    <row r="60" spans="1:5" x14ac:dyDescent="0.2">
      <c r="A60">
        <v>2007</v>
      </c>
      <c r="B60" t="s">
        <v>17</v>
      </c>
      <c r="C60" s="194">
        <v>0.11799999999999999</v>
      </c>
      <c r="E60" s="114"/>
    </row>
    <row r="61" spans="1:5" x14ac:dyDescent="0.2">
      <c r="A61">
        <v>2008</v>
      </c>
      <c r="B61" t="s">
        <v>17</v>
      </c>
      <c r="C61" s="194">
        <v>0.128</v>
      </c>
      <c r="E61" s="114"/>
    </row>
    <row r="62" spans="1:5" x14ac:dyDescent="0.2">
      <c r="A62">
        <v>2009</v>
      </c>
      <c r="B62" t="s">
        <v>17</v>
      </c>
      <c r="C62" s="194">
        <v>0.161</v>
      </c>
      <c r="E62" s="114"/>
    </row>
    <row r="63" spans="1:5" x14ac:dyDescent="0.2">
      <c r="A63">
        <v>2010</v>
      </c>
      <c r="B63" t="s">
        <v>17</v>
      </c>
      <c r="C63" s="194">
        <v>0.16700000000000001</v>
      </c>
      <c r="E63" s="114"/>
    </row>
    <row r="64" spans="1:5" x14ac:dyDescent="0.2">
      <c r="A64">
        <v>2011</v>
      </c>
      <c r="B64" t="s">
        <v>17</v>
      </c>
      <c r="C64" s="194">
        <v>0.16700000000000001</v>
      </c>
      <c r="E64" s="114"/>
    </row>
    <row r="65" spans="1:5" x14ac:dyDescent="0.2">
      <c r="A65">
        <v>2012</v>
      </c>
      <c r="B65" t="s">
        <v>17</v>
      </c>
      <c r="C65" s="194">
        <v>0.17</v>
      </c>
      <c r="E65" s="114"/>
    </row>
    <row r="66" spans="1:5" x14ac:dyDescent="0.2">
      <c r="A66">
        <v>2013</v>
      </c>
      <c r="B66" t="s">
        <v>17</v>
      </c>
      <c r="C66" s="194">
        <v>0.158</v>
      </c>
      <c r="E66" s="114"/>
    </row>
    <row r="67" spans="1:5" x14ac:dyDescent="0.2">
      <c r="A67">
        <v>2014</v>
      </c>
      <c r="B67" t="s">
        <v>17</v>
      </c>
      <c r="C67" s="194">
        <v>0.14000000000000001</v>
      </c>
      <c r="E67" s="114"/>
    </row>
    <row r="68" spans="1:5" x14ac:dyDescent="0.2">
      <c r="A68">
        <v>2015</v>
      </c>
      <c r="B68" t="s">
        <v>17</v>
      </c>
      <c r="C68" s="194">
        <v>0.126</v>
      </c>
      <c r="E68" s="114"/>
    </row>
    <row r="69" spans="1:5" x14ac:dyDescent="0.2">
      <c r="A69">
        <v>2016</v>
      </c>
      <c r="B69" t="s">
        <v>17</v>
      </c>
      <c r="C69" s="194">
        <v>0.124</v>
      </c>
      <c r="E69" s="114"/>
    </row>
    <row r="70" spans="1:5" x14ac:dyDescent="0.2">
      <c r="A70">
        <v>2004</v>
      </c>
      <c r="B70" t="s">
        <v>18</v>
      </c>
      <c r="C70" s="194">
        <v>8.5000000000000006E-2</v>
      </c>
      <c r="E70" s="114"/>
    </row>
    <row r="71" spans="1:5" x14ac:dyDescent="0.2">
      <c r="A71">
        <v>2005</v>
      </c>
      <c r="B71" t="s">
        <v>18</v>
      </c>
      <c r="C71" s="194">
        <v>9.1999999999999998E-2</v>
      </c>
      <c r="E71" s="114"/>
    </row>
    <row r="72" spans="1:5" x14ac:dyDescent="0.2">
      <c r="A72">
        <v>2006</v>
      </c>
      <c r="B72" t="s">
        <v>18</v>
      </c>
      <c r="C72" s="194">
        <v>0.10199999999999999</v>
      </c>
      <c r="E72" s="114"/>
    </row>
    <row r="73" spans="1:5" x14ac:dyDescent="0.2">
      <c r="A73">
        <v>2007</v>
      </c>
      <c r="B73" t="s">
        <v>18</v>
      </c>
      <c r="C73" s="194">
        <v>0.105</v>
      </c>
      <c r="E73" s="114"/>
    </row>
    <row r="74" spans="1:5" x14ac:dyDescent="0.2">
      <c r="A74">
        <v>2008</v>
      </c>
      <c r="B74" t="s">
        <v>18</v>
      </c>
      <c r="C74" s="194">
        <v>9.9000000000000005E-2</v>
      </c>
      <c r="E74" s="114"/>
    </row>
    <row r="75" spans="1:5" x14ac:dyDescent="0.2">
      <c r="A75">
        <v>2009</v>
      </c>
      <c r="B75" t="s">
        <v>18</v>
      </c>
      <c r="C75" s="194">
        <v>0.151</v>
      </c>
      <c r="E75" s="114"/>
    </row>
    <row r="76" spans="1:5" x14ac:dyDescent="0.2">
      <c r="A76">
        <v>2010</v>
      </c>
      <c r="B76" t="s">
        <v>18</v>
      </c>
      <c r="C76" s="194">
        <v>0.16300000000000001</v>
      </c>
      <c r="E76" s="114"/>
    </row>
    <row r="77" spans="1:5" x14ac:dyDescent="0.2">
      <c r="A77">
        <v>2011</v>
      </c>
      <c r="B77" t="s">
        <v>18</v>
      </c>
      <c r="C77" s="194">
        <v>0.157</v>
      </c>
      <c r="E77" s="114"/>
    </row>
    <row r="78" spans="1:5" x14ac:dyDescent="0.2">
      <c r="A78">
        <v>2012</v>
      </c>
      <c r="B78" t="s">
        <v>18</v>
      </c>
      <c r="C78" s="194">
        <v>0.16500000000000001</v>
      </c>
      <c r="E78" s="114"/>
    </row>
    <row r="79" spans="1:5" x14ac:dyDescent="0.2">
      <c r="A79">
        <v>2013</v>
      </c>
      <c r="B79" t="s">
        <v>18</v>
      </c>
      <c r="C79" s="194">
        <v>0.16500000000000001</v>
      </c>
      <c r="E79" s="114"/>
    </row>
    <row r="80" spans="1:5" x14ac:dyDescent="0.2">
      <c r="A80">
        <v>2014</v>
      </c>
      <c r="B80" t="s">
        <v>18</v>
      </c>
      <c r="C80" s="194">
        <v>0.152</v>
      </c>
      <c r="E80" s="114"/>
    </row>
    <row r="81" spans="1:5" x14ac:dyDescent="0.2">
      <c r="A81">
        <v>2015</v>
      </c>
      <c r="B81" t="s">
        <v>18</v>
      </c>
      <c r="C81" s="194">
        <v>0.11699999999999999</v>
      </c>
      <c r="E81" s="114"/>
    </row>
    <row r="82" spans="1:5" x14ac:dyDescent="0.2">
      <c r="A82">
        <v>2016</v>
      </c>
      <c r="B82" t="s">
        <v>18</v>
      </c>
      <c r="C82" s="194">
        <v>0.125</v>
      </c>
      <c r="E82" s="114"/>
    </row>
    <row r="83" spans="1:5" x14ac:dyDescent="0.2">
      <c r="A83">
        <v>2004</v>
      </c>
      <c r="B83" t="s">
        <v>6</v>
      </c>
      <c r="C83" s="194">
        <v>6.0999999999999999E-2</v>
      </c>
      <c r="E83" s="114"/>
    </row>
    <row r="84" spans="1:5" x14ac:dyDescent="0.2">
      <c r="A84">
        <v>2005</v>
      </c>
      <c r="B84" t="s">
        <v>6</v>
      </c>
      <c r="C84" s="194">
        <v>7.9000000000000001E-2</v>
      </c>
      <c r="E84" s="114"/>
    </row>
    <row r="85" spans="1:5" x14ac:dyDescent="0.2">
      <c r="A85">
        <v>2006</v>
      </c>
      <c r="B85" t="s">
        <v>6</v>
      </c>
      <c r="C85" s="194">
        <v>6.8000000000000005E-2</v>
      </c>
      <c r="E85" s="114"/>
    </row>
    <row r="86" spans="1:5" x14ac:dyDescent="0.2">
      <c r="A86">
        <v>2007</v>
      </c>
      <c r="B86" t="s">
        <v>6</v>
      </c>
      <c r="C86" s="194">
        <v>7.3999999999999996E-2</v>
      </c>
      <c r="E86" s="114"/>
    </row>
    <row r="87" spans="1:5" x14ac:dyDescent="0.2">
      <c r="A87">
        <v>2008</v>
      </c>
      <c r="B87" t="s">
        <v>6</v>
      </c>
      <c r="C87" s="194">
        <v>0.11700000000000001</v>
      </c>
      <c r="E87" s="114"/>
    </row>
    <row r="88" spans="1:5" x14ac:dyDescent="0.2">
      <c r="A88">
        <v>2009</v>
      </c>
      <c r="B88" t="s">
        <v>6</v>
      </c>
      <c r="C88" s="194">
        <v>0.161</v>
      </c>
      <c r="E88" s="114"/>
    </row>
    <row r="89" spans="1:5" x14ac:dyDescent="0.2">
      <c r="A89">
        <v>2010</v>
      </c>
      <c r="B89" t="s">
        <v>6</v>
      </c>
      <c r="C89" s="194">
        <v>0.122</v>
      </c>
      <c r="E89" s="114"/>
    </row>
    <row r="90" spans="1:5" x14ac:dyDescent="0.2">
      <c r="A90">
        <v>2011</v>
      </c>
      <c r="B90" t="s">
        <v>6</v>
      </c>
      <c r="C90" s="194">
        <v>0.14000000000000001</v>
      </c>
      <c r="E90" s="114"/>
    </row>
    <row r="91" spans="1:5" x14ac:dyDescent="0.2">
      <c r="A91">
        <v>2012</v>
      </c>
      <c r="B91" t="s">
        <v>6</v>
      </c>
      <c r="C91" s="194">
        <v>0.13400000000000001</v>
      </c>
      <c r="E91" s="114"/>
    </row>
    <row r="92" spans="1:5" x14ac:dyDescent="0.2">
      <c r="A92">
        <v>2013</v>
      </c>
      <c r="B92" t="s">
        <v>6</v>
      </c>
      <c r="C92" s="225">
        <v>0.151</v>
      </c>
    </row>
    <row r="93" spans="1:5" x14ac:dyDescent="0.2">
      <c r="A93">
        <v>2014</v>
      </c>
      <c r="B93" t="s">
        <v>6</v>
      </c>
      <c r="C93" s="194">
        <v>0.151</v>
      </c>
    </row>
    <row r="94" spans="1:5" x14ac:dyDescent="0.2">
      <c r="A94">
        <v>2015</v>
      </c>
      <c r="B94" t="s">
        <v>6</v>
      </c>
      <c r="C94" s="194">
        <v>0.109</v>
      </c>
    </row>
    <row r="95" spans="1:5" x14ac:dyDescent="0.2">
      <c r="A95">
        <v>2016</v>
      </c>
      <c r="B95" t="s">
        <v>6</v>
      </c>
      <c r="C95" s="194">
        <v>0.14299999999999999</v>
      </c>
    </row>
  </sheetData>
  <phoneticPr fontId="5" type="noConversion"/>
  <hyperlinks>
    <hyperlink ref="H1" location="'15'!A1" display="&lt;&lt; Chart"/>
    <hyperlink ref="G1" location="Contents!A1" display="&lt;&lt; Contents"/>
  </hyperlinks>
  <pageMargins left="0.75" right="0.75" top="1" bottom="1" header="0.5" footer="0.5"/>
  <pageSetup paperSize="9" orientation="portrait" verticalDpi="0" r:id="rId1"/>
  <headerFooter alignWithMargins="0"/>
  <tableParts count="1">
    <tablePart r:id="rId2"/>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P102"/>
  <sheetViews>
    <sheetView showGridLines="0" workbookViewId="0">
      <selection activeCell="K3" sqref="K3"/>
    </sheetView>
  </sheetViews>
  <sheetFormatPr defaultRowHeight="12.75" x14ac:dyDescent="0.2"/>
  <cols>
    <col min="2" max="2" width="12.5703125" customWidth="1"/>
    <col min="3" max="3" width="11.85546875" customWidth="1"/>
    <col min="7" max="7" width="11.28515625" bestFit="1" customWidth="1"/>
    <col min="9" max="9" width="18.42578125" bestFit="1" customWidth="1"/>
  </cols>
  <sheetData>
    <row r="1" spans="1:16" ht="15.75" x14ac:dyDescent="0.25">
      <c r="A1" s="14" t="str">
        <f>'16'!A1</f>
        <v>Claimant unemployment aged 16-24 (% of all)</v>
      </c>
      <c r="B1" s="1"/>
      <c r="C1" s="1"/>
      <c r="D1" s="1"/>
      <c r="E1" s="1"/>
      <c r="F1" s="1"/>
      <c r="G1" s="69" t="s">
        <v>152</v>
      </c>
      <c r="H1" s="69" t="s">
        <v>99</v>
      </c>
      <c r="I1" s="9" t="s">
        <v>10</v>
      </c>
      <c r="J1" s="1"/>
      <c r="K1" s="10">
        <v>2016</v>
      </c>
      <c r="L1" s="1"/>
      <c r="M1" s="1"/>
      <c r="N1" s="1"/>
      <c r="O1" s="1"/>
      <c r="P1" s="1"/>
    </row>
    <row r="2" spans="1:16" ht="14.25" x14ac:dyDescent="0.2">
      <c r="A2" s="67" t="s">
        <v>239</v>
      </c>
      <c r="I2" s="9" t="s">
        <v>11</v>
      </c>
      <c r="J2" s="1"/>
      <c r="K2" s="10">
        <v>2017</v>
      </c>
      <c r="L2" s="1"/>
      <c r="M2" s="1"/>
      <c r="N2" s="1"/>
      <c r="O2" s="1"/>
      <c r="P2" s="1"/>
    </row>
    <row r="3" spans="1:16" ht="14.25" x14ac:dyDescent="0.2">
      <c r="I3" s="9" t="s">
        <v>12</v>
      </c>
      <c r="J3" s="9"/>
      <c r="K3" s="9" t="s">
        <v>13</v>
      </c>
      <c r="L3" s="1"/>
      <c r="M3" s="1"/>
      <c r="N3" s="1"/>
      <c r="O3" s="1"/>
      <c r="P3" s="1"/>
    </row>
    <row r="4" spans="1:16" x14ac:dyDescent="0.2">
      <c r="A4" s="15" t="s">
        <v>2</v>
      </c>
      <c r="B4" s="15" t="s">
        <v>0</v>
      </c>
      <c r="C4" s="15" t="s">
        <v>50</v>
      </c>
    </row>
    <row r="5" spans="1:16" ht="14.25" x14ac:dyDescent="0.2">
      <c r="A5">
        <v>2003</v>
      </c>
      <c r="B5" t="s">
        <v>3</v>
      </c>
      <c r="C5" s="194">
        <v>0.22500000000000001</v>
      </c>
      <c r="I5" s="9" t="s">
        <v>14</v>
      </c>
      <c r="J5" s="1"/>
      <c r="K5" s="1"/>
      <c r="L5" s="1"/>
      <c r="M5" s="1"/>
      <c r="N5" s="1"/>
      <c r="O5" s="1"/>
      <c r="P5" s="1"/>
    </row>
    <row r="6" spans="1:16" ht="14.25" x14ac:dyDescent="0.2">
      <c r="A6">
        <v>2004</v>
      </c>
      <c r="B6" t="s">
        <v>3</v>
      </c>
      <c r="C6" s="194">
        <v>0.21</v>
      </c>
      <c r="E6" s="114"/>
      <c r="I6" s="11">
        <v>42913</v>
      </c>
      <c r="J6" s="1"/>
      <c r="K6" s="1"/>
      <c r="L6" s="1"/>
      <c r="M6" s="1"/>
      <c r="N6" s="1"/>
      <c r="O6" s="1"/>
      <c r="P6" s="1"/>
    </row>
    <row r="7" spans="1:16" x14ac:dyDescent="0.2">
      <c r="A7">
        <v>2005</v>
      </c>
      <c r="B7" t="s">
        <v>3</v>
      </c>
      <c r="C7" s="194">
        <v>0.25800000000000001</v>
      </c>
      <c r="E7" s="114"/>
    </row>
    <row r="8" spans="1:16" x14ac:dyDescent="0.2">
      <c r="A8">
        <v>2006</v>
      </c>
      <c r="B8" t="s">
        <v>3</v>
      </c>
      <c r="C8" s="194">
        <v>0.26700000000000002</v>
      </c>
      <c r="E8" s="114"/>
    </row>
    <row r="9" spans="1:16" x14ac:dyDescent="0.2">
      <c r="A9">
        <v>2007</v>
      </c>
      <c r="B9" t="s">
        <v>3</v>
      </c>
      <c r="C9" s="194">
        <v>0.26400000000000001</v>
      </c>
      <c r="E9" s="114"/>
    </row>
    <row r="10" spans="1:16" x14ac:dyDescent="0.2">
      <c r="A10">
        <v>2008</v>
      </c>
      <c r="B10" t="s">
        <v>3</v>
      </c>
      <c r="C10" s="194">
        <v>0.26500000000000001</v>
      </c>
      <c r="E10" s="114"/>
    </row>
    <row r="11" spans="1:16" x14ac:dyDescent="0.2">
      <c r="A11">
        <v>2009</v>
      </c>
      <c r="B11" t="s">
        <v>3</v>
      </c>
      <c r="C11" s="194">
        <v>0.26200000000000001</v>
      </c>
      <c r="E11" s="114"/>
    </row>
    <row r="12" spans="1:16" x14ac:dyDescent="0.2">
      <c r="A12">
        <v>2010</v>
      </c>
      <c r="B12" t="s">
        <v>3</v>
      </c>
      <c r="C12" s="194">
        <v>0.23799999999999999</v>
      </c>
      <c r="E12" s="114"/>
    </row>
    <row r="13" spans="1:16" x14ac:dyDescent="0.2">
      <c r="A13">
        <v>2011</v>
      </c>
      <c r="B13" t="s">
        <v>3</v>
      </c>
      <c r="C13" s="194">
        <v>0.25</v>
      </c>
      <c r="E13" s="114"/>
    </row>
    <row r="14" spans="1:16" x14ac:dyDescent="0.2">
      <c r="A14">
        <v>2012</v>
      </c>
      <c r="B14" t="s">
        <v>3</v>
      </c>
      <c r="C14" s="194">
        <v>0.24</v>
      </c>
      <c r="E14" s="114"/>
    </row>
    <row r="15" spans="1:16" x14ac:dyDescent="0.2">
      <c r="A15">
        <v>2013</v>
      </c>
      <c r="B15" t="s">
        <v>3</v>
      </c>
      <c r="C15" s="194">
        <v>0.22500000000000001</v>
      </c>
      <c r="E15" s="114"/>
    </row>
    <row r="16" spans="1:16" x14ac:dyDescent="0.2">
      <c r="A16">
        <v>2014</v>
      </c>
      <c r="B16" t="s">
        <v>3</v>
      </c>
      <c r="C16" s="194">
        <v>0.20499999999999999</v>
      </c>
      <c r="E16" s="114"/>
    </row>
    <row r="17" spans="1:5" x14ac:dyDescent="0.2">
      <c r="A17">
        <v>2015</v>
      </c>
      <c r="B17" t="s">
        <v>3</v>
      </c>
      <c r="C17" s="194">
        <v>0.1855072463768116</v>
      </c>
      <c r="E17" s="114"/>
    </row>
    <row r="18" spans="1:5" x14ac:dyDescent="0.2">
      <c r="A18">
        <v>2016</v>
      </c>
      <c r="B18" t="s">
        <v>3</v>
      </c>
      <c r="C18" s="194">
        <v>0.185</v>
      </c>
      <c r="E18" s="114"/>
    </row>
    <row r="19" spans="1:5" x14ac:dyDescent="0.2">
      <c r="A19">
        <v>2003</v>
      </c>
      <c r="B19" t="s">
        <v>4</v>
      </c>
      <c r="C19" s="194">
        <v>0.26600000000000001</v>
      </c>
      <c r="E19" s="114"/>
    </row>
    <row r="20" spans="1:5" x14ac:dyDescent="0.2">
      <c r="A20">
        <v>2004</v>
      </c>
      <c r="B20" t="s">
        <v>4</v>
      </c>
      <c r="C20" s="194">
        <v>0.27500000000000002</v>
      </c>
      <c r="E20" s="114"/>
    </row>
    <row r="21" spans="1:5" x14ac:dyDescent="0.2">
      <c r="A21">
        <v>2005</v>
      </c>
      <c r="B21" t="s">
        <v>4</v>
      </c>
      <c r="C21" s="194">
        <v>0.29299999999999998</v>
      </c>
      <c r="E21" s="114"/>
    </row>
    <row r="22" spans="1:5" x14ac:dyDescent="0.2">
      <c r="A22">
        <v>2006</v>
      </c>
      <c r="B22" t="s">
        <v>4</v>
      </c>
      <c r="C22" s="194">
        <v>0.30299999999999999</v>
      </c>
      <c r="E22" s="114"/>
    </row>
    <row r="23" spans="1:5" x14ac:dyDescent="0.2">
      <c r="A23">
        <v>2007</v>
      </c>
      <c r="B23" t="s">
        <v>4</v>
      </c>
      <c r="C23" s="194">
        <v>0.32900000000000001</v>
      </c>
      <c r="E23" s="114"/>
    </row>
    <row r="24" spans="1:5" x14ac:dyDescent="0.2">
      <c r="A24">
        <v>2008</v>
      </c>
      <c r="B24" t="s">
        <v>4</v>
      </c>
      <c r="C24" s="194">
        <v>0.32300000000000001</v>
      </c>
      <c r="E24" s="114"/>
    </row>
    <row r="25" spans="1:5" x14ac:dyDescent="0.2">
      <c r="A25">
        <v>2009</v>
      </c>
      <c r="B25" t="s">
        <v>4</v>
      </c>
      <c r="C25" s="194">
        <v>0.29399999999999998</v>
      </c>
      <c r="E25" s="114"/>
    </row>
    <row r="26" spans="1:5" x14ac:dyDescent="0.2">
      <c r="A26">
        <v>2010</v>
      </c>
      <c r="B26" t="s">
        <v>4</v>
      </c>
      <c r="C26" s="194">
        <v>0.27500000000000002</v>
      </c>
      <c r="E26" s="114"/>
    </row>
    <row r="27" spans="1:5" x14ac:dyDescent="0.2">
      <c r="A27">
        <v>2011</v>
      </c>
      <c r="B27" t="s">
        <v>4</v>
      </c>
      <c r="C27" s="194">
        <v>0.28899999999999998</v>
      </c>
      <c r="E27" s="114"/>
    </row>
    <row r="28" spans="1:5" x14ac:dyDescent="0.2">
      <c r="A28">
        <v>2012</v>
      </c>
      <c r="B28" t="s">
        <v>4</v>
      </c>
      <c r="C28" s="194">
        <v>0.29099999999999998</v>
      </c>
      <c r="E28" s="114"/>
    </row>
    <row r="29" spans="1:5" x14ac:dyDescent="0.2">
      <c r="A29">
        <v>2013</v>
      </c>
      <c r="B29" t="s">
        <v>4</v>
      </c>
      <c r="C29" s="194">
        <v>0.28100000000000003</v>
      </c>
      <c r="E29" s="114"/>
    </row>
    <row r="30" spans="1:5" x14ac:dyDescent="0.2">
      <c r="A30">
        <v>2014</v>
      </c>
      <c r="B30" t="s">
        <v>4</v>
      </c>
      <c r="C30" s="194">
        <v>0.26500000000000001</v>
      </c>
      <c r="E30" s="114"/>
    </row>
    <row r="31" spans="1:5" x14ac:dyDescent="0.2">
      <c r="A31">
        <v>2015</v>
      </c>
      <c r="B31" t="s">
        <v>4</v>
      </c>
      <c r="C31" s="194">
        <v>0.24517906336088155</v>
      </c>
      <c r="E31" s="114"/>
    </row>
    <row r="32" spans="1:5" x14ac:dyDescent="0.2">
      <c r="A32">
        <v>2016</v>
      </c>
      <c r="B32" t="s">
        <v>4</v>
      </c>
      <c r="C32" s="194">
        <v>0.21199999999999999</v>
      </c>
      <c r="E32" s="114"/>
    </row>
    <row r="33" spans="1:5" x14ac:dyDescent="0.2">
      <c r="A33">
        <v>2003</v>
      </c>
      <c r="B33" t="s">
        <v>5</v>
      </c>
      <c r="C33" s="194">
        <v>0.23400000000000001</v>
      </c>
      <c r="E33" s="114"/>
    </row>
    <row r="34" spans="1:5" x14ac:dyDescent="0.2">
      <c r="A34">
        <v>2004</v>
      </c>
      <c r="B34" t="s">
        <v>5</v>
      </c>
      <c r="C34" s="194">
        <v>0.25800000000000001</v>
      </c>
      <c r="E34" s="114"/>
    </row>
    <row r="35" spans="1:5" x14ac:dyDescent="0.2">
      <c r="A35">
        <v>2005</v>
      </c>
      <c r="B35" t="s">
        <v>5</v>
      </c>
      <c r="C35" s="194">
        <v>0.28699999999999998</v>
      </c>
      <c r="E35" s="114"/>
    </row>
    <row r="36" spans="1:5" x14ac:dyDescent="0.2">
      <c r="A36">
        <v>2006</v>
      </c>
      <c r="B36" t="s">
        <v>5</v>
      </c>
      <c r="C36" s="194">
        <v>0.30199999999999999</v>
      </c>
      <c r="E36" s="114"/>
    </row>
    <row r="37" spans="1:5" x14ac:dyDescent="0.2">
      <c r="A37">
        <v>2007</v>
      </c>
      <c r="B37" t="s">
        <v>5</v>
      </c>
      <c r="C37" s="194">
        <v>0.29499999999999998</v>
      </c>
      <c r="E37" s="114"/>
    </row>
    <row r="38" spans="1:5" x14ac:dyDescent="0.2">
      <c r="A38">
        <v>2008</v>
      </c>
      <c r="B38" t="s">
        <v>5</v>
      </c>
      <c r="C38" s="194">
        <v>0.30499999999999999</v>
      </c>
      <c r="E38" s="114"/>
    </row>
    <row r="39" spans="1:5" x14ac:dyDescent="0.2">
      <c r="A39">
        <v>2009</v>
      </c>
      <c r="B39" t="s">
        <v>5</v>
      </c>
      <c r="C39" s="194">
        <v>0.28299999999999997</v>
      </c>
      <c r="E39" s="114"/>
    </row>
    <row r="40" spans="1:5" x14ac:dyDescent="0.2">
      <c r="A40">
        <v>2010</v>
      </c>
      <c r="B40" t="s">
        <v>5</v>
      </c>
      <c r="C40" s="194">
        <v>0.26400000000000001</v>
      </c>
      <c r="E40" s="114"/>
    </row>
    <row r="41" spans="1:5" x14ac:dyDescent="0.2">
      <c r="A41">
        <v>2011</v>
      </c>
      <c r="B41" t="s">
        <v>5</v>
      </c>
      <c r="C41" s="194">
        <v>0.27300000000000002</v>
      </c>
      <c r="E41" s="114"/>
    </row>
    <row r="42" spans="1:5" x14ac:dyDescent="0.2">
      <c r="A42">
        <v>2012</v>
      </c>
      <c r="B42" t="s">
        <v>5</v>
      </c>
      <c r="C42" s="194">
        <v>0.29499999999999998</v>
      </c>
      <c r="E42" s="114"/>
    </row>
    <row r="43" spans="1:5" x14ac:dyDescent="0.2">
      <c r="A43">
        <v>2013</v>
      </c>
      <c r="B43" t="s">
        <v>5</v>
      </c>
      <c r="C43" s="194">
        <v>0.26800000000000002</v>
      </c>
      <c r="E43" s="114"/>
    </row>
    <row r="44" spans="1:5" x14ac:dyDescent="0.2">
      <c r="A44">
        <v>2014</v>
      </c>
      <c r="B44" t="s">
        <v>5</v>
      </c>
      <c r="C44" s="194">
        <v>0.254</v>
      </c>
      <c r="E44" s="114"/>
    </row>
    <row r="45" spans="1:5" x14ac:dyDescent="0.2">
      <c r="A45">
        <v>2015</v>
      </c>
      <c r="B45" t="s">
        <v>5</v>
      </c>
      <c r="C45" s="194">
        <v>0.23369565217391305</v>
      </c>
      <c r="E45" s="114"/>
    </row>
    <row r="46" spans="1:5" x14ac:dyDescent="0.2">
      <c r="A46">
        <v>2016</v>
      </c>
      <c r="B46" t="s">
        <v>5</v>
      </c>
      <c r="C46" s="194">
        <v>0.23400000000000001</v>
      </c>
      <c r="E46" s="114"/>
    </row>
    <row r="47" spans="1:5" x14ac:dyDescent="0.2">
      <c r="A47">
        <v>2003</v>
      </c>
      <c r="B47" t="s">
        <v>203</v>
      </c>
      <c r="C47" s="194">
        <v>0.27900000000000003</v>
      </c>
      <c r="E47" s="114"/>
    </row>
    <row r="48" spans="1:5" x14ac:dyDescent="0.2">
      <c r="A48">
        <v>2004</v>
      </c>
      <c r="B48" t="s">
        <v>203</v>
      </c>
      <c r="C48" s="194">
        <v>0.28799999999999998</v>
      </c>
      <c r="E48" s="114"/>
    </row>
    <row r="49" spans="1:5" x14ac:dyDescent="0.2">
      <c r="A49">
        <v>2005</v>
      </c>
      <c r="B49" t="s">
        <v>203</v>
      </c>
      <c r="C49" s="194">
        <v>0.30599999999999999</v>
      </c>
      <c r="E49" s="114"/>
    </row>
    <row r="50" spans="1:5" x14ac:dyDescent="0.2">
      <c r="A50">
        <v>2006</v>
      </c>
      <c r="B50" t="s">
        <v>203</v>
      </c>
      <c r="C50" s="194">
        <v>0.312</v>
      </c>
      <c r="E50" s="114"/>
    </row>
    <row r="51" spans="1:5" x14ac:dyDescent="0.2">
      <c r="A51">
        <v>2007</v>
      </c>
      <c r="B51" t="s">
        <v>203</v>
      </c>
      <c r="C51" s="194">
        <v>0.312</v>
      </c>
      <c r="E51" s="114"/>
    </row>
    <row r="52" spans="1:5" x14ac:dyDescent="0.2">
      <c r="A52">
        <v>2008</v>
      </c>
      <c r="B52" t="s">
        <v>203</v>
      </c>
      <c r="C52" s="194">
        <v>0.315</v>
      </c>
      <c r="E52" s="114"/>
    </row>
    <row r="53" spans="1:5" x14ac:dyDescent="0.2">
      <c r="A53">
        <v>2009</v>
      </c>
      <c r="B53" t="s">
        <v>203</v>
      </c>
      <c r="C53" s="194">
        <v>0.30299999999999999</v>
      </c>
      <c r="E53" s="114"/>
    </row>
    <row r="54" spans="1:5" x14ac:dyDescent="0.2">
      <c r="A54">
        <v>2010</v>
      </c>
      <c r="B54" t="s">
        <v>203</v>
      </c>
      <c r="C54" s="194">
        <v>0.29099999999999998</v>
      </c>
      <c r="E54" s="114"/>
    </row>
    <row r="55" spans="1:5" x14ac:dyDescent="0.2">
      <c r="A55">
        <v>2011</v>
      </c>
      <c r="B55" t="s">
        <v>203</v>
      </c>
      <c r="C55" s="194">
        <v>0.29499999999999998</v>
      </c>
      <c r="E55" s="114"/>
    </row>
    <row r="56" spans="1:5" x14ac:dyDescent="0.2">
      <c r="A56">
        <v>2012</v>
      </c>
      <c r="B56" t="s">
        <v>203</v>
      </c>
      <c r="C56" s="194">
        <v>0.28899999999999998</v>
      </c>
      <c r="E56" s="114"/>
    </row>
    <row r="57" spans="1:5" x14ac:dyDescent="0.2">
      <c r="A57">
        <v>2013</v>
      </c>
      <c r="B57" t="s">
        <v>203</v>
      </c>
      <c r="C57" s="194">
        <v>0.26400000000000001</v>
      </c>
      <c r="E57" s="114"/>
    </row>
    <row r="58" spans="1:5" x14ac:dyDescent="0.2">
      <c r="A58">
        <v>2014</v>
      </c>
      <c r="B58" t="s">
        <v>203</v>
      </c>
      <c r="C58" s="194">
        <v>0.24199999999999999</v>
      </c>
      <c r="E58" s="114"/>
    </row>
    <row r="59" spans="1:5" x14ac:dyDescent="0.2">
      <c r="A59">
        <v>2015</v>
      </c>
      <c r="B59" t="s">
        <v>203</v>
      </c>
      <c r="C59" s="194">
        <v>0.22530408773678964</v>
      </c>
      <c r="E59" s="114"/>
    </row>
    <row r="60" spans="1:5" x14ac:dyDescent="0.2">
      <c r="A60">
        <v>2016</v>
      </c>
      <c r="B60" t="s">
        <v>203</v>
      </c>
      <c r="C60" s="194">
        <v>0.218</v>
      </c>
      <c r="E60" s="114"/>
    </row>
    <row r="61" spans="1:5" x14ac:dyDescent="0.2">
      <c r="A61">
        <v>2003</v>
      </c>
      <c r="B61" t="s">
        <v>17</v>
      </c>
      <c r="C61" s="194">
        <v>0.23300000000000001</v>
      </c>
      <c r="E61" s="114"/>
    </row>
    <row r="62" spans="1:5" x14ac:dyDescent="0.2">
      <c r="A62">
        <v>2004</v>
      </c>
      <c r="B62" t="s">
        <v>17</v>
      </c>
      <c r="C62" s="194">
        <v>0.249</v>
      </c>
      <c r="E62" s="114"/>
    </row>
    <row r="63" spans="1:5" x14ac:dyDescent="0.2">
      <c r="A63">
        <v>2005</v>
      </c>
      <c r="B63" t="s">
        <v>17</v>
      </c>
      <c r="C63" s="194">
        <v>0.27400000000000002</v>
      </c>
      <c r="E63" s="114"/>
    </row>
    <row r="64" spans="1:5" x14ac:dyDescent="0.2">
      <c r="A64">
        <v>2006</v>
      </c>
      <c r="B64" t="s">
        <v>17</v>
      </c>
      <c r="C64" s="194">
        <v>0.28699999999999998</v>
      </c>
      <c r="E64" s="114"/>
    </row>
    <row r="65" spans="1:5" x14ac:dyDescent="0.2">
      <c r="A65">
        <v>2007</v>
      </c>
      <c r="B65" t="s">
        <v>17</v>
      </c>
      <c r="C65" s="194">
        <v>0.29199999999999998</v>
      </c>
      <c r="E65" s="114"/>
    </row>
    <row r="66" spans="1:5" x14ac:dyDescent="0.2">
      <c r="A66">
        <v>2008</v>
      </c>
      <c r="B66" t="s">
        <v>17</v>
      </c>
      <c r="C66" s="194">
        <v>0.29499999999999998</v>
      </c>
      <c r="E66" s="114"/>
    </row>
    <row r="67" spans="1:5" x14ac:dyDescent="0.2">
      <c r="A67">
        <v>2009</v>
      </c>
      <c r="B67" t="s">
        <v>17</v>
      </c>
      <c r="C67" s="194">
        <v>0.28699999999999998</v>
      </c>
      <c r="E67" s="114"/>
    </row>
    <row r="68" spans="1:5" x14ac:dyDescent="0.2">
      <c r="A68">
        <v>2010</v>
      </c>
      <c r="B68" t="s">
        <v>17</v>
      </c>
      <c r="C68" s="194">
        <v>0.27200000000000002</v>
      </c>
      <c r="E68" s="114"/>
    </row>
    <row r="69" spans="1:5" x14ac:dyDescent="0.2">
      <c r="A69">
        <v>2011</v>
      </c>
      <c r="B69" t="s">
        <v>17</v>
      </c>
      <c r="C69" s="194">
        <v>0.27900000000000003</v>
      </c>
      <c r="E69" s="114"/>
    </row>
    <row r="70" spans="1:5" x14ac:dyDescent="0.2">
      <c r="A70">
        <v>2012</v>
      </c>
      <c r="B70" t="s">
        <v>17</v>
      </c>
      <c r="C70" s="194">
        <v>0.27100000000000002</v>
      </c>
      <c r="E70" s="114"/>
    </row>
    <row r="71" spans="1:5" x14ac:dyDescent="0.2">
      <c r="A71">
        <v>2013</v>
      </c>
      <c r="B71" t="s">
        <v>17</v>
      </c>
      <c r="C71" s="194">
        <v>0.248</v>
      </c>
      <c r="E71" s="114"/>
    </row>
    <row r="72" spans="1:5" x14ac:dyDescent="0.2">
      <c r="A72">
        <v>2014</v>
      </c>
      <c r="B72" t="s">
        <v>17</v>
      </c>
      <c r="C72" s="194">
        <v>0.22800000000000001</v>
      </c>
      <c r="E72" s="114"/>
    </row>
    <row r="73" spans="1:5" x14ac:dyDescent="0.2">
      <c r="A73">
        <v>2015</v>
      </c>
      <c r="B73" t="s">
        <v>17</v>
      </c>
      <c r="C73" s="194">
        <v>0.20904797414864529</v>
      </c>
      <c r="E73" s="114"/>
    </row>
    <row r="74" spans="1:5" x14ac:dyDescent="0.2">
      <c r="A74">
        <v>2016</v>
      </c>
      <c r="B74" t="s">
        <v>17</v>
      </c>
      <c r="C74" s="194">
        <v>0.20300000000000001</v>
      </c>
      <c r="E74" s="114"/>
    </row>
    <row r="75" spans="1:5" x14ac:dyDescent="0.2">
      <c r="A75">
        <v>2003</v>
      </c>
      <c r="B75" t="s">
        <v>18</v>
      </c>
      <c r="C75" s="194">
        <v>0.26</v>
      </c>
      <c r="E75" s="114"/>
    </row>
    <row r="76" spans="1:5" x14ac:dyDescent="0.2">
      <c r="A76">
        <v>2004</v>
      </c>
      <c r="B76" t="s">
        <v>18</v>
      </c>
      <c r="C76" s="194">
        <v>0.27100000000000002</v>
      </c>
      <c r="E76" s="114"/>
    </row>
    <row r="77" spans="1:5" x14ac:dyDescent="0.2">
      <c r="A77">
        <v>2005</v>
      </c>
      <c r="B77" t="s">
        <v>18</v>
      </c>
      <c r="C77" s="194">
        <v>0.29799999999999999</v>
      </c>
      <c r="E77" s="114"/>
    </row>
    <row r="78" spans="1:5" x14ac:dyDescent="0.2">
      <c r="A78">
        <v>2006</v>
      </c>
      <c r="B78" t="s">
        <v>18</v>
      </c>
      <c r="C78" s="194">
        <v>0.308</v>
      </c>
      <c r="E78" s="114"/>
    </row>
    <row r="79" spans="1:5" x14ac:dyDescent="0.2">
      <c r="A79">
        <v>2007</v>
      </c>
      <c r="B79" t="s">
        <v>18</v>
      </c>
      <c r="C79" s="194">
        <v>0.313</v>
      </c>
      <c r="E79" s="114"/>
    </row>
    <row r="80" spans="1:5" x14ac:dyDescent="0.2">
      <c r="A80">
        <v>2008</v>
      </c>
      <c r="B80" t="s">
        <v>18</v>
      </c>
      <c r="C80" s="194">
        <v>0.317</v>
      </c>
      <c r="E80" s="114"/>
    </row>
    <row r="81" spans="1:5" x14ac:dyDescent="0.2">
      <c r="A81">
        <v>2009</v>
      </c>
      <c r="B81" t="s">
        <v>18</v>
      </c>
      <c r="C81" s="194">
        <v>0.30499999999999999</v>
      </c>
      <c r="E81" s="114"/>
    </row>
    <row r="82" spans="1:5" x14ac:dyDescent="0.2">
      <c r="A82">
        <v>2010</v>
      </c>
      <c r="B82" t="s">
        <v>18</v>
      </c>
      <c r="C82" s="194">
        <v>0.28899999999999998</v>
      </c>
      <c r="E82" s="114"/>
    </row>
    <row r="83" spans="1:5" x14ac:dyDescent="0.2">
      <c r="A83">
        <v>2011</v>
      </c>
      <c r="B83" t="s">
        <v>18</v>
      </c>
      <c r="C83" s="194">
        <v>0.30199999999999999</v>
      </c>
      <c r="E83" s="114"/>
    </row>
    <row r="84" spans="1:5" x14ac:dyDescent="0.2">
      <c r="A84">
        <v>2012</v>
      </c>
      <c r="B84" t="s">
        <v>18</v>
      </c>
      <c r="C84" s="194">
        <v>0.29899999999999999</v>
      </c>
      <c r="E84" s="114"/>
    </row>
    <row r="85" spans="1:5" x14ac:dyDescent="0.2">
      <c r="A85">
        <v>2013</v>
      </c>
      <c r="B85" t="s">
        <v>18</v>
      </c>
      <c r="C85" s="194">
        <v>0.27600000000000002</v>
      </c>
      <c r="E85" s="114"/>
    </row>
    <row r="86" spans="1:5" x14ac:dyDescent="0.2">
      <c r="A86">
        <v>2014</v>
      </c>
      <c r="B86" t="s">
        <v>18</v>
      </c>
      <c r="C86" s="194">
        <v>0.25600000000000001</v>
      </c>
      <c r="E86" s="114"/>
    </row>
    <row r="87" spans="1:5" x14ac:dyDescent="0.2">
      <c r="A87">
        <v>2015</v>
      </c>
      <c r="B87" t="s">
        <v>18</v>
      </c>
      <c r="C87" s="194">
        <v>0.23289796974007501</v>
      </c>
      <c r="E87" s="114"/>
    </row>
    <row r="88" spans="1:5" x14ac:dyDescent="0.2">
      <c r="A88">
        <v>2016</v>
      </c>
      <c r="B88" t="s">
        <v>18</v>
      </c>
      <c r="C88" s="194">
        <v>0.223</v>
      </c>
      <c r="E88" s="114"/>
    </row>
    <row r="89" spans="1:5" x14ac:dyDescent="0.2">
      <c r="A89">
        <v>2003</v>
      </c>
      <c r="B89" t="s">
        <v>6</v>
      </c>
      <c r="C89" s="194">
        <v>0.246</v>
      </c>
      <c r="E89" s="114"/>
    </row>
    <row r="90" spans="1:5" x14ac:dyDescent="0.2">
      <c r="A90">
        <v>2004</v>
      </c>
      <c r="B90" t="s">
        <v>6</v>
      </c>
      <c r="C90" s="194">
        <v>0.249</v>
      </c>
      <c r="E90" s="114"/>
    </row>
    <row r="91" spans="1:5" x14ac:dyDescent="0.2">
      <c r="A91">
        <v>2005</v>
      </c>
      <c r="B91" t="s">
        <v>6</v>
      </c>
      <c r="C91" s="194">
        <v>0.27900000000000003</v>
      </c>
      <c r="E91" s="114"/>
    </row>
    <row r="92" spans="1:5" x14ac:dyDescent="0.2">
      <c r="A92">
        <v>2006</v>
      </c>
      <c r="B92" t="s">
        <v>6</v>
      </c>
      <c r="C92" s="194">
        <v>0.28899999999999998</v>
      </c>
      <c r="E92" s="114"/>
    </row>
    <row r="93" spans="1:5" x14ac:dyDescent="0.2">
      <c r="A93">
        <v>2007</v>
      </c>
      <c r="B93" t="s">
        <v>6</v>
      </c>
      <c r="C93" s="194">
        <v>0.29899999999999999</v>
      </c>
      <c r="E93" s="114"/>
    </row>
    <row r="94" spans="1:5" x14ac:dyDescent="0.2">
      <c r="A94">
        <v>2008</v>
      </c>
      <c r="B94" t="s">
        <v>6</v>
      </c>
      <c r="C94" s="194">
        <v>0.29799999999999999</v>
      </c>
      <c r="E94" s="114"/>
    </row>
    <row r="95" spans="1:5" x14ac:dyDescent="0.2">
      <c r="A95">
        <v>2009</v>
      </c>
      <c r="B95" t="s">
        <v>6</v>
      </c>
      <c r="C95" s="194">
        <v>0.28000000000000003</v>
      </c>
      <c r="E95" s="114"/>
    </row>
    <row r="96" spans="1:5" x14ac:dyDescent="0.2">
      <c r="A96">
        <v>2010</v>
      </c>
      <c r="B96" t="s">
        <v>6</v>
      </c>
      <c r="C96" s="194">
        <v>0.25900000000000001</v>
      </c>
      <c r="E96" s="114"/>
    </row>
    <row r="97" spans="1:5" x14ac:dyDescent="0.2">
      <c r="A97">
        <v>2011</v>
      </c>
      <c r="B97" t="s">
        <v>6</v>
      </c>
      <c r="C97" s="194">
        <v>0.27100000000000002</v>
      </c>
      <c r="E97" s="114"/>
    </row>
    <row r="98" spans="1:5" x14ac:dyDescent="0.2">
      <c r="A98">
        <v>2012</v>
      </c>
      <c r="B98" t="s">
        <v>6</v>
      </c>
      <c r="C98" s="194">
        <v>0.27200000000000002</v>
      </c>
      <c r="E98" s="114"/>
    </row>
    <row r="99" spans="1:5" x14ac:dyDescent="0.2">
      <c r="A99">
        <v>2013</v>
      </c>
      <c r="B99" t="s">
        <v>6</v>
      </c>
      <c r="C99" s="194">
        <v>0.25600000000000001</v>
      </c>
    </row>
    <row r="100" spans="1:5" x14ac:dyDescent="0.2">
      <c r="A100">
        <v>2014</v>
      </c>
      <c r="B100" t="s">
        <v>6</v>
      </c>
      <c r="C100" s="194">
        <v>0.23899999999999999</v>
      </c>
    </row>
    <row r="101" spans="1:5" x14ac:dyDescent="0.2">
      <c r="A101">
        <v>2015</v>
      </c>
      <c r="B101" t="s">
        <v>6</v>
      </c>
      <c r="C101" s="194">
        <v>0.21948488241881298</v>
      </c>
    </row>
    <row r="102" spans="1:5" x14ac:dyDescent="0.2">
      <c r="A102">
        <v>2016</v>
      </c>
      <c r="B102" t="s">
        <v>6</v>
      </c>
      <c r="C102" s="194">
        <v>0.20599999999999999</v>
      </c>
    </row>
  </sheetData>
  <phoneticPr fontId="5" type="noConversion"/>
  <hyperlinks>
    <hyperlink ref="H1" location="'16'!A1" display="&lt;&lt; Chart"/>
    <hyperlink ref="G1" location="Contents!A1" display="&lt;&lt; Contents"/>
  </hyperlinks>
  <pageMargins left="0.75" right="0.75" top="1" bottom="1" header="0.5" footer="0.5"/>
  <pageSetup paperSize="9" orientation="portrait" verticalDpi="0" r:id="rId1"/>
  <headerFooter alignWithMargins="0"/>
  <tableParts count="1">
    <tablePart r:id="rId2"/>
  </tablePart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M52"/>
  <sheetViews>
    <sheetView showGridLines="0" workbookViewId="0">
      <selection activeCell="A3" sqref="A3"/>
    </sheetView>
  </sheetViews>
  <sheetFormatPr defaultRowHeight="12.75" x14ac:dyDescent="0.2"/>
  <cols>
    <col min="1" max="1" width="14.5703125" bestFit="1" customWidth="1"/>
    <col min="2" max="2" width="12.85546875" bestFit="1" customWidth="1"/>
    <col min="3" max="3" width="31.140625" customWidth="1"/>
    <col min="4" max="4" width="11.5703125" customWidth="1"/>
    <col min="5" max="5" width="11.28515625" customWidth="1"/>
    <col min="6" max="6" width="18.42578125" bestFit="1" customWidth="1"/>
  </cols>
  <sheetData>
    <row r="1" spans="1:13" ht="15.75" x14ac:dyDescent="0.25">
      <c r="A1" s="14" t="s">
        <v>56</v>
      </c>
      <c r="B1" s="1"/>
      <c r="C1" s="1"/>
      <c r="D1" s="69" t="s">
        <v>152</v>
      </c>
      <c r="E1" s="69" t="s">
        <v>99</v>
      </c>
      <c r="F1" s="9" t="s">
        <v>10</v>
      </c>
      <c r="G1" s="1"/>
      <c r="H1" s="10">
        <v>2017</v>
      </c>
      <c r="I1" s="1"/>
      <c r="J1" s="1"/>
      <c r="K1" s="1"/>
      <c r="L1" s="1"/>
      <c r="M1" s="1"/>
    </row>
    <row r="2" spans="1:13" ht="14.25" x14ac:dyDescent="0.2">
      <c r="A2" s="109" t="s">
        <v>273</v>
      </c>
      <c r="F2" s="9" t="s">
        <v>11</v>
      </c>
      <c r="G2" s="1"/>
      <c r="H2" s="10">
        <v>2018</v>
      </c>
      <c r="I2" s="1"/>
      <c r="J2" s="1"/>
      <c r="K2" s="1"/>
      <c r="L2" s="1"/>
      <c r="M2" s="1"/>
    </row>
    <row r="3" spans="1:13" ht="14.25" x14ac:dyDescent="0.2">
      <c r="F3" s="9" t="s">
        <v>12</v>
      </c>
      <c r="G3" s="9"/>
      <c r="H3" s="9"/>
      <c r="I3" s="1"/>
      <c r="J3" s="1"/>
      <c r="K3" s="1"/>
      <c r="L3" s="1"/>
      <c r="M3" s="1"/>
    </row>
    <row r="4" spans="1:13" x14ac:dyDescent="0.2">
      <c r="A4" s="15" t="s">
        <v>2</v>
      </c>
      <c r="B4" s="15" t="s">
        <v>0</v>
      </c>
      <c r="C4" s="15" t="s">
        <v>33</v>
      </c>
      <c r="D4" s="15" t="s">
        <v>42</v>
      </c>
    </row>
    <row r="5" spans="1:13" ht="14.25" x14ac:dyDescent="0.2">
      <c r="A5">
        <v>2011</v>
      </c>
      <c r="B5" t="s">
        <v>6</v>
      </c>
      <c r="C5" t="s">
        <v>53</v>
      </c>
      <c r="D5" s="19">
        <v>55.3</v>
      </c>
      <c r="F5" s="9" t="s">
        <v>14</v>
      </c>
      <c r="G5" s="1"/>
      <c r="H5" s="1"/>
      <c r="I5" s="1"/>
      <c r="J5" s="1"/>
      <c r="K5" s="1"/>
      <c r="L5" s="1"/>
      <c r="M5" s="1"/>
    </row>
    <row r="6" spans="1:13" ht="14.25" x14ac:dyDescent="0.2">
      <c r="A6">
        <v>2012</v>
      </c>
      <c r="B6" t="s">
        <v>6</v>
      </c>
      <c r="C6" t="s">
        <v>53</v>
      </c>
      <c r="D6" s="19">
        <v>62.1</v>
      </c>
      <c r="E6" s="114"/>
      <c r="F6" s="11">
        <f>'17'!A45</f>
        <v>42915</v>
      </c>
      <c r="G6" s="1"/>
      <c r="H6" s="1"/>
      <c r="I6" s="1"/>
      <c r="J6" s="1"/>
      <c r="K6" s="1"/>
      <c r="L6" s="1"/>
      <c r="M6" s="1"/>
    </row>
    <row r="7" spans="1:13" x14ac:dyDescent="0.2">
      <c r="A7">
        <v>2013</v>
      </c>
      <c r="B7" t="s">
        <v>6</v>
      </c>
      <c r="C7" t="s">
        <v>53</v>
      </c>
      <c r="D7" s="19">
        <v>76.7</v>
      </c>
      <c r="E7" s="114"/>
    </row>
    <row r="8" spans="1:13" x14ac:dyDescent="0.2">
      <c r="A8">
        <v>2017</v>
      </c>
      <c r="B8" t="s">
        <v>6</v>
      </c>
      <c r="C8" t="s">
        <v>53</v>
      </c>
      <c r="D8" s="19">
        <v>94</v>
      </c>
      <c r="E8" s="114"/>
    </row>
    <row r="9" spans="1:13" x14ac:dyDescent="0.2">
      <c r="A9">
        <v>2011</v>
      </c>
      <c r="B9" t="s">
        <v>6</v>
      </c>
      <c r="C9" t="s">
        <v>55</v>
      </c>
      <c r="D9" s="19"/>
      <c r="E9" s="114"/>
    </row>
    <row r="10" spans="1:13" x14ac:dyDescent="0.2">
      <c r="A10">
        <v>2012</v>
      </c>
      <c r="B10" t="s">
        <v>6</v>
      </c>
      <c r="C10" t="s">
        <v>55</v>
      </c>
      <c r="D10" s="19">
        <v>6.1</v>
      </c>
      <c r="E10" s="114"/>
    </row>
    <row r="11" spans="1:13" x14ac:dyDescent="0.2">
      <c r="A11">
        <v>2013</v>
      </c>
      <c r="B11" t="s">
        <v>6</v>
      </c>
      <c r="C11" t="s">
        <v>55</v>
      </c>
      <c r="D11" s="19">
        <v>19.7</v>
      </c>
      <c r="E11" s="114"/>
    </row>
    <row r="12" spans="1:13" x14ac:dyDescent="0.2">
      <c r="A12">
        <v>2017</v>
      </c>
      <c r="B12" t="s">
        <v>6</v>
      </c>
      <c r="C12" t="s">
        <v>55</v>
      </c>
      <c r="D12" s="19">
        <v>34</v>
      </c>
      <c r="E12" s="114"/>
    </row>
    <row r="13" spans="1:13" x14ac:dyDescent="0.2">
      <c r="A13">
        <v>2011</v>
      </c>
      <c r="B13" t="s">
        <v>6</v>
      </c>
      <c r="C13" t="s">
        <v>54</v>
      </c>
      <c r="D13" s="19">
        <v>69.3</v>
      </c>
      <c r="E13" s="114"/>
    </row>
    <row r="14" spans="1:13" x14ac:dyDescent="0.2">
      <c r="A14">
        <v>2012</v>
      </c>
      <c r="B14" t="s">
        <v>6</v>
      </c>
      <c r="C14" t="s">
        <v>54</v>
      </c>
      <c r="D14" s="19">
        <v>72.5</v>
      </c>
      <c r="E14" s="114"/>
    </row>
    <row r="15" spans="1:13" x14ac:dyDescent="0.2">
      <c r="A15">
        <v>2013</v>
      </c>
      <c r="B15" t="s">
        <v>6</v>
      </c>
      <c r="C15" t="s">
        <v>54</v>
      </c>
      <c r="D15" s="19">
        <v>76.099999999999994</v>
      </c>
      <c r="E15" s="114"/>
    </row>
    <row r="16" spans="1:13" x14ac:dyDescent="0.2">
      <c r="A16">
        <v>2017</v>
      </c>
      <c r="B16" t="s">
        <v>6</v>
      </c>
      <c r="C16" t="s">
        <v>54</v>
      </c>
      <c r="D16" s="19">
        <v>80</v>
      </c>
      <c r="E16" s="114"/>
    </row>
    <row r="17" spans="4:5" x14ac:dyDescent="0.2">
      <c r="D17" s="19"/>
      <c r="E17" s="114"/>
    </row>
    <row r="18" spans="4:5" x14ac:dyDescent="0.2">
      <c r="D18" s="19"/>
      <c r="E18" s="114"/>
    </row>
    <row r="19" spans="4:5" x14ac:dyDescent="0.2">
      <c r="D19" s="19"/>
      <c r="E19" s="114"/>
    </row>
    <row r="20" spans="4:5" x14ac:dyDescent="0.2">
      <c r="D20" s="19"/>
      <c r="E20" s="114"/>
    </row>
    <row r="21" spans="4:5" x14ac:dyDescent="0.2">
      <c r="D21" s="19"/>
      <c r="E21" s="114"/>
    </row>
    <row r="22" spans="4:5" x14ac:dyDescent="0.2">
      <c r="D22" s="19"/>
      <c r="E22" s="114"/>
    </row>
    <row r="23" spans="4:5" x14ac:dyDescent="0.2">
      <c r="D23" s="19"/>
      <c r="E23" s="114"/>
    </row>
    <row r="24" spans="4:5" x14ac:dyDescent="0.2">
      <c r="D24" s="19"/>
      <c r="E24" s="114"/>
    </row>
    <row r="25" spans="4:5" x14ac:dyDescent="0.2">
      <c r="D25" s="19"/>
      <c r="E25" s="114"/>
    </row>
    <row r="26" spans="4:5" x14ac:dyDescent="0.2">
      <c r="D26" s="19"/>
      <c r="E26" s="114"/>
    </row>
    <row r="27" spans="4:5" x14ac:dyDescent="0.2">
      <c r="D27" s="19"/>
      <c r="E27" s="114"/>
    </row>
    <row r="28" spans="4:5" x14ac:dyDescent="0.2">
      <c r="D28" s="19"/>
      <c r="E28" s="114"/>
    </row>
    <row r="29" spans="4:5" x14ac:dyDescent="0.2">
      <c r="D29" s="19"/>
      <c r="E29" s="114"/>
    </row>
    <row r="30" spans="4:5" x14ac:dyDescent="0.2">
      <c r="D30" s="19"/>
      <c r="E30" s="114"/>
    </row>
    <row r="31" spans="4:5" x14ac:dyDescent="0.2">
      <c r="D31" s="19"/>
      <c r="E31" s="114"/>
    </row>
    <row r="32" spans="4:5" x14ac:dyDescent="0.2">
      <c r="D32" s="19"/>
      <c r="E32" s="114"/>
    </row>
    <row r="33" spans="4:5" x14ac:dyDescent="0.2">
      <c r="D33" s="19"/>
      <c r="E33" s="114"/>
    </row>
    <row r="34" spans="4:5" x14ac:dyDescent="0.2">
      <c r="D34" s="19"/>
      <c r="E34" s="114"/>
    </row>
    <row r="35" spans="4:5" x14ac:dyDescent="0.2">
      <c r="D35" s="19"/>
      <c r="E35" s="114"/>
    </row>
    <row r="36" spans="4:5" x14ac:dyDescent="0.2">
      <c r="D36" s="19"/>
      <c r="E36" s="114"/>
    </row>
    <row r="37" spans="4:5" x14ac:dyDescent="0.2">
      <c r="D37" s="19"/>
      <c r="E37" s="114"/>
    </row>
    <row r="38" spans="4:5" x14ac:dyDescent="0.2">
      <c r="D38" s="19"/>
      <c r="E38" s="114"/>
    </row>
    <row r="39" spans="4:5" x14ac:dyDescent="0.2">
      <c r="D39" s="19"/>
      <c r="E39" s="114"/>
    </row>
    <row r="40" spans="4:5" x14ac:dyDescent="0.2">
      <c r="D40" s="19"/>
      <c r="E40" s="114"/>
    </row>
    <row r="41" spans="4:5" x14ac:dyDescent="0.2">
      <c r="D41" s="19"/>
    </row>
    <row r="42" spans="4:5" x14ac:dyDescent="0.2">
      <c r="D42" s="19"/>
    </row>
    <row r="43" spans="4:5" x14ac:dyDescent="0.2">
      <c r="D43" s="19"/>
    </row>
    <row r="44" spans="4:5" x14ac:dyDescent="0.2">
      <c r="D44" s="19"/>
    </row>
    <row r="45" spans="4:5" x14ac:dyDescent="0.2">
      <c r="D45" s="19"/>
    </row>
    <row r="46" spans="4:5" x14ac:dyDescent="0.2">
      <c r="D46" s="19"/>
    </row>
    <row r="47" spans="4:5" x14ac:dyDescent="0.2">
      <c r="D47" s="19"/>
    </row>
    <row r="48" spans="4:5" x14ac:dyDescent="0.2">
      <c r="D48" s="19"/>
    </row>
    <row r="49" spans="4:4" x14ac:dyDescent="0.2">
      <c r="D49" s="19"/>
    </row>
    <row r="50" spans="4:4" x14ac:dyDescent="0.2">
      <c r="D50" s="19"/>
    </row>
    <row r="51" spans="4:4" x14ac:dyDescent="0.2">
      <c r="D51" s="19"/>
    </row>
    <row r="52" spans="4:4" x14ac:dyDescent="0.2">
      <c r="D52" s="19"/>
    </row>
  </sheetData>
  <phoneticPr fontId="5" type="noConversion"/>
  <hyperlinks>
    <hyperlink ref="E1" location="'17'!A1" display="&lt;&lt; Chart"/>
    <hyperlink ref="D1" location="Contents!A1" display="&lt;&lt; Contents"/>
    <hyperlink ref="A2" r:id="rId1" display="Source: Ofcom"/>
  </hyperlinks>
  <pageMargins left="0.75" right="0.75" top="1" bottom="1" header="0.5" footer="0.5"/>
  <pageSetup paperSize="9" orientation="portrait" verticalDpi="0" r:id="rId2"/>
  <headerFooter alignWithMargins="0"/>
  <tableParts count="1">
    <tablePart r:id="rId3"/>
  </tablePart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7"/>
  <sheetViews>
    <sheetView showGridLines="0" workbookViewId="0">
      <selection activeCell="C8" sqref="C8"/>
    </sheetView>
  </sheetViews>
  <sheetFormatPr defaultRowHeight="12.75" x14ac:dyDescent="0.2"/>
  <cols>
    <col min="2" max="2" width="12.5703125" customWidth="1"/>
    <col min="10" max="10" width="18.42578125" bestFit="1" customWidth="1"/>
  </cols>
  <sheetData>
    <row r="1" spans="1:17" ht="15.75" customHeight="1" x14ac:dyDescent="0.25">
      <c r="A1" s="113" t="s">
        <v>190</v>
      </c>
      <c r="B1" s="1"/>
      <c r="C1" s="1"/>
      <c r="D1" s="1"/>
      <c r="E1" s="1"/>
      <c r="F1" s="1"/>
      <c r="G1" s="69" t="s">
        <v>152</v>
      </c>
      <c r="H1" s="1"/>
      <c r="I1" s="69" t="s">
        <v>99</v>
      </c>
      <c r="J1" s="9" t="s">
        <v>10</v>
      </c>
      <c r="K1" s="1"/>
      <c r="L1" s="10">
        <v>2015</v>
      </c>
      <c r="M1" s="1"/>
      <c r="N1" s="1"/>
      <c r="O1" s="1"/>
      <c r="P1" s="1"/>
      <c r="Q1" s="1"/>
    </row>
    <row r="2" spans="1:17" ht="14.25" x14ac:dyDescent="0.2">
      <c r="A2" s="109" t="s">
        <v>272</v>
      </c>
      <c r="J2" s="9" t="s">
        <v>11</v>
      </c>
      <c r="K2" s="1"/>
      <c r="L2" s="10">
        <v>2015</v>
      </c>
      <c r="M2" s="1"/>
      <c r="N2" s="1"/>
      <c r="O2" s="1"/>
      <c r="P2" s="1"/>
      <c r="Q2" s="1"/>
    </row>
    <row r="3" spans="1:17" ht="14.25" x14ac:dyDescent="0.2">
      <c r="J3" s="9" t="s">
        <v>12</v>
      </c>
      <c r="K3" s="9"/>
      <c r="L3" s="9"/>
      <c r="M3" s="1"/>
      <c r="N3" s="1"/>
      <c r="O3" s="1"/>
      <c r="P3" s="1"/>
      <c r="Q3" s="1"/>
    </row>
    <row r="4" spans="1:17" x14ac:dyDescent="0.2">
      <c r="A4" s="15" t="s">
        <v>2</v>
      </c>
      <c r="B4" s="15" t="s">
        <v>0</v>
      </c>
      <c r="C4" s="15" t="s">
        <v>8</v>
      </c>
    </row>
    <row r="5" spans="1:17" ht="14.25" x14ac:dyDescent="0.2">
      <c r="A5">
        <v>2011</v>
      </c>
      <c r="B5" t="s">
        <v>6</v>
      </c>
      <c r="C5" s="18">
        <v>0.127</v>
      </c>
      <c r="E5" s="114"/>
      <c r="J5" s="9" t="s">
        <v>14</v>
      </c>
      <c r="K5" s="1"/>
      <c r="L5" s="1"/>
      <c r="M5" s="1"/>
      <c r="N5" s="1"/>
      <c r="O5" s="1"/>
      <c r="P5" s="1"/>
      <c r="Q5" s="1"/>
    </row>
    <row r="6" spans="1:17" ht="14.25" x14ac:dyDescent="0.2">
      <c r="A6">
        <v>2012</v>
      </c>
      <c r="B6" t="s">
        <v>6</v>
      </c>
      <c r="C6" s="18">
        <v>0.09</v>
      </c>
      <c r="E6" s="114"/>
      <c r="J6" s="11">
        <v>42915</v>
      </c>
      <c r="K6" s="1"/>
      <c r="L6" s="1"/>
      <c r="M6" s="1"/>
      <c r="N6" s="1"/>
      <c r="O6" s="1"/>
      <c r="P6" s="1"/>
      <c r="Q6" s="1"/>
    </row>
    <row r="7" spans="1:17" x14ac:dyDescent="0.2">
      <c r="A7">
        <v>2013</v>
      </c>
      <c r="B7" t="s">
        <v>6</v>
      </c>
      <c r="C7" s="18">
        <v>8.2000000000000003E-2</v>
      </c>
      <c r="E7" s="114"/>
    </row>
    <row r="8" spans="1:17" x14ac:dyDescent="0.2">
      <c r="A8">
        <v>2015</v>
      </c>
      <c r="B8" t="s">
        <v>6</v>
      </c>
      <c r="C8" s="18">
        <v>0.05</v>
      </c>
      <c r="E8" s="114"/>
    </row>
    <row r="9" spans="1:17" x14ac:dyDescent="0.2">
      <c r="C9" s="18"/>
      <c r="E9" s="114"/>
    </row>
    <row r="10" spans="1:17" x14ac:dyDescent="0.2">
      <c r="C10" s="18"/>
      <c r="E10" s="114"/>
    </row>
    <row r="11" spans="1:17" x14ac:dyDescent="0.2">
      <c r="C11" s="18"/>
      <c r="E11" s="114"/>
    </row>
    <row r="12" spans="1:17" x14ac:dyDescent="0.2">
      <c r="C12" s="18"/>
      <c r="E12" s="114"/>
    </row>
    <row r="13" spans="1:17" x14ac:dyDescent="0.2">
      <c r="C13" s="18"/>
      <c r="E13" s="114"/>
    </row>
    <row r="14" spans="1:17" x14ac:dyDescent="0.2">
      <c r="C14" s="18"/>
    </row>
    <row r="15" spans="1:17" x14ac:dyDescent="0.2">
      <c r="C15" s="18"/>
    </row>
    <row r="16" spans="1:17" x14ac:dyDescent="0.2">
      <c r="C16" s="18"/>
    </row>
    <row r="17" spans="3:3" x14ac:dyDescent="0.2">
      <c r="C17" s="18"/>
    </row>
  </sheetData>
  <phoneticPr fontId="5" type="noConversion"/>
  <hyperlinks>
    <hyperlink ref="A2" r:id="rId1" display="Source: Ofcom"/>
    <hyperlink ref="I1" location="'18'!A1" display="&lt;&lt; Chart"/>
    <hyperlink ref="G1" location="Contents!A1" display="&lt;&lt; Contents"/>
  </hyperlinks>
  <pageMargins left="0.75" right="0.75" top="1" bottom="1" header="0.5" footer="0.5"/>
  <pageSetup paperSize="9" orientation="portrait" verticalDpi="0" r:id="rId2"/>
  <headerFooter alignWithMargins="0"/>
  <tableParts count="1">
    <tablePart r:id="rId3"/>
  </tablePart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M1614"/>
  <sheetViews>
    <sheetView showGridLines="0" workbookViewId="0">
      <selection activeCell="G7" sqref="G7"/>
    </sheetView>
  </sheetViews>
  <sheetFormatPr defaultRowHeight="12.75" x14ac:dyDescent="0.2"/>
  <cols>
    <col min="1" max="1" width="10.140625" style="21" bestFit="1" customWidth="1"/>
    <col min="2" max="2" width="15.5703125" style="57" bestFit="1" customWidth="1"/>
    <col min="3" max="3" width="11.28515625" style="21" customWidth="1"/>
    <col min="4" max="4" width="9.140625" style="21"/>
    <col min="5" max="5" width="15.42578125" style="21" bestFit="1" customWidth="1"/>
    <col min="6" max="11" width="15.5703125" style="21" bestFit="1" customWidth="1"/>
    <col min="12" max="12" width="12" style="21" bestFit="1" customWidth="1"/>
    <col min="13" max="16384" width="9.140625" style="21"/>
  </cols>
  <sheetData>
    <row r="1" spans="1:13" ht="15.75" x14ac:dyDescent="0.25">
      <c r="A1" s="14" t="s">
        <v>27</v>
      </c>
      <c r="B1" s="66"/>
      <c r="C1" s="66"/>
      <c r="D1" s="66"/>
      <c r="E1" s="69" t="s">
        <v>152</v>
      </c>
      <c r="F1" s="70" t="s">
        <v>99</v>
      </c>
      <c r="G1" s="9" t="s">
        <v>10</v>
      </c>
      <c r="H1" s="1"/>
      <c r="I1" s="62">
        <v>42826</v>
      </c>
      <c r="J1" s="1"/>
      <c r="K1" s="1"/>
      <c r="L1" s="3"/>
      <c r="M1" s="3"/>
    </row>
    <row r="2" spans="1:13" ht="14.25" x14ac:dyDescent="0.2">
      <c r="A2" s="110" t="s">
        <v>68</v>
      </c>
      <c r="G2" s="9" t="s">
        <v>11</v>
      </c>
      <c r="H2" s="1"/>
      <c r="I2" s="61">
        <v>42856</v>
      </c>
      <c r="J2" s="1"/>
      <c r="K2" s="1"/>
      <c r="L2" s="3"/>
      <c r="M2" s="3"/>
    </row>
    <row r="3" spans="1:13" ht="14.25" x14ac:dyDescent="0.2">
      <c r="A3" s="526" t="s">
        <v>67</v>
      </c>
      <c r="B3" s="478"/>
      <c r="C3" s="478"/>
      <c r="D3" s="478"/>
      <c r="E3" s="478"/>
      <c r="F3" s="478"/>
      <c r="G3" s="9" t="s">
        <v>12</v>
      </c>
      <c r="H3" s="9"/>
      <c r="I3" s="9" t="s">
        <v>69</v>
      </c>
      <c r="J3" s="1"/>
      <c r="K3" s="1"/>
      <c r="L3" s="3"/>
      <c r="M3" s="3"/>
    </row>
    <row r="4" spans="1:13" x14ac:dyDescent="0.2">
      <c r="A4" s="478"/>
      <c r="B4" s="478"/>
      <c r="C4" s="478"/>
      <c r="D4" s="478"/>
      <c r="E4" s="478"/>
      <c r="F4" s="478"/>
      <c r="G4"/>
      <c r="H4"/>
      <c r="I4"/>
      <c r="J4"/>
      <c r="K4"/>
      <c r="L4" s="3"/>
      <c r="M4" s="3"/>
    </row>
    <row r="5" spans="1:13" ht="14.25" x14ac:dyDescent="0.2">
      <c r="G5" s="9" t="s">
        <v>14</v>
      </c>
      <c r="H5" s="1"/>
      <c r="I5" s="1"/>
      <c r="J5" s="1"/>
      <c r="K5" s="1"/>
      <c r="L5" s="3"/>
      <c r="M5" s="3"/>
    </row>
    <row r="6" spans="1:13" ht="14.25" x14ac:dyDescent="0.2">
      <c r="A6" s="53" t="s">
        <v>64</v>
      </c>
      <c r="B6" s="53" t="s">
        <v>0</v>
      </c>
      <c r="C6" s="53" t="s">
        <v>66</v>
      </c>
      <c r="D6"/>
      <c r="E6"/>
      <c r="F6"/>
      <c r="G6" s="11">
        <v>42913</v>
      </c>
      <c r="H6" s="1"/>
      <c r="I6" s="1"/>
      <c r="J6" s="1"/>
      <c r="K6" s="1"/>
      <c r="L6" s="3"/>
      <c r="M6" s="3"/>
    </row>
    <row r="7" spans="1:13" x14ac:dyDescent="0.2">
      <c r="A7" s="249">
        <v>34700</v>
      </c>
      <c r="B7" s="249" t="s">
        <v>3</v>
      </c>
      <c r="C7">
        <v>50642</v>
      </c>
      <c r="E7"/>
      <c r="F7"/>
      <c r="G7"/>
      <c r="H7"/>
      <c r="I7"/>
      <c r="J7"/>
      <c r="K7"/>
      <c r="L7" s="3"/>
      <c r="M7" s="57"/>
    </row>
    <row r="8" spans="1:13" x14ac:dyDescent="0.2">
      <c r="A8" s="249">
        <v>34731</v>
      </c>
      <c r="B8" s="249" t="s">
        <v>3</v>
      </c>
      <c r="C8">
        <v>50165</v>
      </c>
      <c r="E8" s="114"/>
      <c r="F8"/>
      <c r="G8"/>
      <c r="H8"/>
      <c r="I8"/>
      <c r="J8"/>
      <c r="K8"/>
      <c r="L8"/>
    </row>
    <row r="9" spans="1:13" x14ac:dyDescent="0.2">
      <c r="A9" s="249">
        <v>34759</v>
      </c>
      <c r="B9" s="249" t="s">
        <v>3</v>
      </c>
      <c r="C9">
        <v>50263</v>
      </c>
      <c r="E9" s="114"/>
      <c r="F9"/>
      <c r="G9"/>
      <c r="H9"/>
      <c r="I9"/>
      <c r="J9"/>
      <c r="K9"/>
      <c r="L9"/>
    </row>
    <row r="10" spans="1:13" x14ac:dyDescent="0.2">
      <c r="A10" s="249">
        <v>34790</v>
      </c>
      <c r="B10" s="249" t="s">
        <v>3</v>
      </c>
      <c r="C10">
        <v>49897</v>
      </c>
      <c r="E10" s="114"/>
      <c r="F10"/>
      <c r="G10"/>
      <c r="H10"/>
      <c r="I10"/>
      <c r="J10"/>
      <c r="K10"/>
      <c r="L10"/>
    </row>
    <row r="11" spans="1:13" x14ac:dyDescent="0.2">
      <c r="A11" s="249">
        <v>34820</v>
      </c>
      <c r="B11" s="249" t="s">
        <v>3</v>
      </c>
      <c r="C11">
        <v>49320</v>
      </c>
      <c r="E11" s="114"/>
      <c r="F11"/>
      <c r="G11"/>
      <c r="H11"/>
      <c r="I11"/>
      <c r="J11"/>
      <c r="K11"/>
      <c r="L11"/>
    </row>
    <row r="12" spans="1:13" x14ac:dyDescent="0.2">
      <c r="A12" s="249">
        <v>34851</v>
      </c>
      <c r="B12" s="249" t="s">
        <v>3</v>
      </c>
      <c r="C12">
        <v>48812</v>
      </c>
      <c r="E12" s="114"/>
      <c r="F12"/>
      <c r="G12"/>
      <c r="H12"/>
      <c r="I12"/>
      <c r="J12"/>
      <c r="K12"/>
      <c r="L12"/>
    </row>
    <row r="13" spans="1:13" x14ac:dyDescent="0.2">
      <c r="A13" s="249">
        <v>34881</v>
      </c>
      <c r="B13" s="249" t="s">
        <v>3</v>
      </c>
      <c r="C13">
        <v>49184</v>
      </c>
      <c r="E13" s="114"/>
      <c r="F13"/>
      <c r="G13"/>
      <c r="H13"/>
      <c r="I13"/>
      <c r="J13"/>
      <c r="K13"/>
      <c r="L13"/>
    </row>
    <row r="14" spans="1:13" x14ac:dyDescent="0.2">
      <c r="A14" s="249">
        <v>34912</v>
      </c>
      <c r="B14" s="249" t="s">
        <v>3</v>
      </c>
      <c r="C14">
        <v>50163</v>
      </c>
      <c r="E14" s="114"/>
      <c r="F14"/>
      <c r="G14"/>
      <c r="H14"/>
      <c r="I14"/>
      <c r="J14"/>
      <c r="K14"/>
      <c r="L14"/>
    </row>
    <row r="15" spans="1:13" x14ac:dyDescent="0.2">
      <c r="A15" s="249">
        <v>34943</v>
      </c>
      <c r="B15" s="249" t="s">
        <v>3</v>
      </c>
      <c r="C15">
        <v>49790</v>
      </c>
      <c r="E15" s="114"/>
      <c r="F15"/>
      <c r="G15"/>
      <c r="H15"/>
      <c r="I15"/>
      <c r="J15"/>
      <c r="K15"/>
      <c r="L15"/>
    </row>
    <row r="16" spans="1:13" x14ac:dyDescent="0.2">
      <c r="A16" s="249">
        <v>34973</v>
      </c>
      <c r="B16" s="249" t="s">
        <v>3</v>
      </c>
      <c r="C16">
        <v>49153</v>
      </c>
      <c r="E16" s="114"/>
      <c r="F16"/>
      <c r="G16"/>
      <c r="H16"/>
      <c r="I16"/>
      <c r="J16"/>
      <c r="K16"/>
      <c r="L16"/>
    </row>
    <row r="17" spans="1:12" x14ac:dyDescent="0.2">
      <c r="A17" s="249">
        <v>35004</v>
      </c>
      <c r="B17" s="249" t="s">
        <v>3</v>
      </c>
      <c r="C17">
        <v>49051</v>
      </c>
      <c r="E17" s="114"/>
      <c r="F17"/>
      <c r="G17"/>
      <c r="H17"/>
      <c r="I17"/>
      <c r="J17"/>
      <c r="K17"/>
      <c r="L17"/>
    </row>
    <row r="18" spans="1:12" x14ac:dyDescent="0.2">
      <c r="A18" s="249">
        <v>35034</v>
      </c>
      <c r="B18" s="249" t="s">
        <v>3</v>
      </c>
      <c r="C18">
        <v>49155</v>
      </c>
      <c r="E18" s="114"/>
      <c r="F18"/>
      <c r="G18"/>
      <c r="H18"/>
      <c r="I18"/>
      <c r="J18"/>
      <c r="K18"/>
      <c r="L18"/>
    </row>
    <row r="19" spans="1:12" x14ac:dyDescent="0.2">
      <c r="A19" s="249">
        <v>35065</v>
      </c>
      <c r="B19" s="249" t="s">
        <v>3</v>
      </c>
      <c r="C19">
        <v>49098</v>
      </c>
      <c r="E19" s="114"/>
      <c r="F19"/>
      <c r="G19"/>
      <c r="H19"/>
      <c r="I19"/>
      <c r="J19"/>
      <c r="K19"/>
      <c r="L19"/>
    </row>
    <row r="20" spans="1:12" x14ac:dyDescent="0.2">
      <c r="A20" s="249">
        <v>35096</v>
      </c>
      <c r="B20" s="249" t="s">
        <v>3</v>
      </c>
      <c r="C20">
        <v>47794</v>
      </c>
      <c r="E20" s="114"/>
      <c r="F20"/>
      <c r="G20"/>
      <c r="H20"/>
      <c r="I20"/>
      <c r="J20"/>
      <c r="K20"/>
      <c r="L20"/>
    </row>
    <row r="21" spans="1:12" x14ac:dyDescent="0.2">
      <c r="A21" s="249">
        <v>35125</v>
      </c>
      <c r="B21" s="249" t="s">
        <v>3</v>
      </c>
      <c r="C21">
        <v>47938</v>
      </c>
      <c r="E21" s="114"/>
      <c r="F21"/>
      <c r="G21"/>
      <c r="H21"/>
      <c r="I21"/>
      <c r="J21"/>
      <c r="K21"/>
      <c r="L21"/>
    </row>
    <row r="22" spans="1:12" x14ac:dyDescent="0.2">
      <c r="A22" s="249">
        <v>35156</v>
      </c>
      <c r="B22" s="249" t="s">
        <v>3</v>
      </c>
      <c r="C22">
        <v>48747</v>
      </c>
      <c r="E22" s="114"/>
      <c r="F22"/>
      <c r="G22"/>
      <c r="H22"/>
      <c r="I22"/>
      <c r="J22"/>
      <c r="K22"/>
      <c r="L22"/>
    </row>
    <row r="23" spans="1:12" x14ac:dyDescent="0.2">
      <c r="A23" s="249">
        <v>35186</v>
      </c>
      <c r="B23" s="249" t="s">
        <v>3</v>
      </c>
      <c r="C23">
        <v>49430</v>
      </c>
      <c r="E23" s="114"/>
      <c r="F23"/>
      <c r="G23"/>
      <c r="H23"/>
      <c r="I23"/>
      <c r="J23"/>
      <c r="K23"/>
      <c r="L23"/>
    </row>
    <row r="24" spans="1:12" x14ac:dyDescent="0.2">
      <c r="A24" s="249">
        <v>35217</v>
      </c>
      <c r="B24" s="249" t="s">
        <v>3</v>
      </c>
      <c r="C24">
        <v>50260</v>
      </c>
      <c r="E24" s="114"/>
      <c r="F24"/>
      <c r="G24"/>
      <c r="H24"/>
      <c r="I24"/>
      <c r="J24"/>
      <c r="K24"/>
      <c r="L24"/>
    </row>
    <row r="25" spans="1:12" x14ac:dyDescent="0.2">
      <c r="A25" s="249">
        <v>35247</v>
      </c>
      <c r="B25" s="249" t="s">
        <v>3</v>
      </c>
      <c r="C25">
        <v>50206</v>
      </c>
      <c r="E25" s="114"/>
      <c r="F25"/>
      <c r="G25"/>
      <c r="H25"/>
      <c r="I25"/>
      <c r="J25"/>
      <c r="K25"/>
      <c r="L25"/>
    </row>
    <row r="26" spans="1:12" x14ac:dyDescent="0.2">
      <c r="A26" s="249">
        <v>35278</v>
      </c>
      <c r="B26" s="249" t="s">
        <v>3</v>
      </c>
      <c r="C26">
        <v>51119</v>
      </c>
      <c r="E26" s="114"/>
      <c r="F26"/>
      <c r="G26"/>
      <c r="H26"/>
      <c r="I26"/>
      <c r="J26"/>
      <c r="K26"/>
      <c r="L26"/>
    </row>
    <row r="27" spans="1:12" x14ac:dyDescent="0.2">
      <c r="A27" s="249">
        <v>35309</v>
      </c>
      <c r="B27" s="249" t="s">
        <v>3</v>
      </c>
      <c r="C27">
        <v>50969</v>
      </c>
      <c r="E27" s="114"/>
      <c r="F27"/>
      <c r="G27"/>
      <c r="H27"/>
      <c r="I27"/>
      <c r="J27"/>
      <c r="K27"/>
      <c r="L27"/>
    </row>
    <row r="28" spans="1:12" x14ac:dyDescent="0.2">
      <c r="A28" s="249">
        <v>35339</v>
      </c>
      <c r="B28" s="249" t="s">
        <v>3</v>
      </c>
      <c r="C28">
        <v>50977</v>
      </c>
      <c r="E28" s="114"/>
      <c r="F28"/>
      <c r="G28"/>
      <c r="H28"/>
      <c r="I28"/>
      <c r="J28"/>
      <c r="K28"/>
      <c r="L28"/>
    </row>
    <row r="29" spans="1:12" x14ac:dyDescent="0.2">
      <c r="A29" s="249">
        <v>35370</v>
      </c>
      <c r="B29" s="249" t="s">
        <v>3</v>
      </c>
      <c r="C29">
        <v>51047</v>
      </c>
      <c r="E29" s="114"/>
      <c r="F29"/>
      <c r="G29"/>
      <c r="H29"/>
      <c r="I29"/>
      <c r="J29"/>
      <c r="K29"/>
      <c r="L29"/>
    </row>
    <row r="30" spans="1:12" x14ac:dyDescent="0.2">
      <c r="A30" s="249">
        <v>35400</v>
      </c>
      <c r="B30" s="249" t="s">
        <v>3</v>
      </c>
      <c r="C30">
        <v>52358</v>
      </c>
      <c r="E30" s="114"/>
      <c r="F30"/>
      <c r="G30"/>
      <c r="H30"/>
      <c r="I30"/>
      <c r="J30"/>
      <c r="K30"/>
      <c r="L30"/>
    </row>
    <row r="31" spans="1:12" x14ac:dyDescent="0.2">
      <c r="A31" s="249">
        <v>35431</v>
      </c>
      <c r="B31" s="249" t="s">
        <v>3</v>
      </c>
      <c r="C31">
        <v>52757</v>
      </c>
      <c r="E31" s="114"/>
      <c r="F31"/>
      <c r="G31"/>
      <c r="H31"/>
      <c r="I31"/>
      <c r="J31"/>
      <c r="K31"/>
      <c r="L31"/>
    </row>
    <row r="32" spans="1:12" x14ac:dyDescent="0.2">
      <c r="A32" s="249">
        <v>35462</v>
      </c>
      <c r="B32" s="249" t="s">
        <v>3</v>
      </c>
      <c r="C32">
        <v>52679</v>
      </c>
      <c r="E32" s="114"/>
      <c r="F32"/>
      <c r="G32"/>
      <c r="H32"/>
      <c r="I32"/>
      <c r="J32"/>
      <c r="K32"/>
      <c r="L32"/>
    </row>
    <row r="33" spans="1:12" x14ac:dyDescent="0.2">
      <c r="A33" s="249">
        <v>35490</v>
      </c>
      <c r="B33" s="249" t="s">
        <v>3</v>
      </c>
      <c r="C33">
        <v>52999</v>
      </c>
      <c r="E33" s="114"/>
      <c r="F33"/>
      <c r="G33"/>
      <c r="H33"/>
      <c r="I33"/>
      <c r="J33"/>
      <c r="K33"/>
      <c r="L33"/>
    </row>
    <row r="34" spans="1:12" x14ac:dyDescent="0.2">
      <c r="A34" s="249">
        <v>35521</v>
      </c>
      <c r="B34" s="249" t="s">
        <v>3</v>
      </c>
      <c r="C34">
        <v>54137</v>
      </c>
      <c r="E34" s="114"/>
      <c r="F34"/>
      <c r="G34"/>
      <c r="H34"/>
      <c r="I34"/>
      <c r="J34"/>
      <c r="K34"/>
      <c r="L34"/>
    </row>
    <row r="35" spans="1:12" x14ac:dyDescent="0.2">
      <c r="A35" s="249">
        <v>35551</v>
      </c>
      <c r="B35" s="249" t="s">
        <v>3</v>
      </c>
      <c r="C35">
        <v>56224</v>
      </c>
      <c r="E35" s="114"/>
      <c r="F35"/>
      <c r="G35"/>
      <c r="H35"/>
      <c r="I35"/>
      <c r="J35"/>
      <c r="K35"/>
      <c r="L35"/>
    </row>
    <row r="36" spans="1:12" x14ac:dyDescent="0.2">
      <c r="A36" s="249">
        <v>35582</v>
      </c>
      <c r="B36" s="249" t="s">
        <v>3</v>
      </c>
      <c r="C36">
        <v>56919</v>
      </c>
      <c r="E36" s="114"/>
      <c r="F36"/>
      <c r="G36"/>
      <c r="H36"/>
      <c r="I36"/>
      <c r="J36"/>
      <c r="K36"/>
      <c r="L36"/>
    </row>
    <row r="37" spans="1:12" x14ac:dyDescent="0.2">
      <c r="A37" s="249">
        <v>35612</v>
      </c>
      <c r="B37" s="249" t="s">
        <v>3</v>
      </c>
      <c r="C37">
        <v>57923</v>
      </c>
      <c r="E37" s="114"/>
      <c r="F37"/>
      <c r="G37"/>
      <c r="H37"/>
      <c r="I37"/>
      <c r="J37"/>
      <c r="K37"/>
      <c r="L37"/>
    </row>
    <row r="38" spans="1:12" x14ac:dyDescent="0.2">
      <c r="A38" s="249">
        <v>35643</v>
      </c>
      <c r="B38" s="249" t="s">
        <v>3</v>
      </c>
      <c r="C38">
        <v>58903</v>
      </c>
      <c r="E38" s="114"/>
      <c r="F38"/>
      <c r="G38"/>
      <c r="H38"/>
      <c r="I38"/>
      <c r="J38"/>
      <c r="K38"/>
      <c r="L38"/>
    </row>
    <row r="39" spans="1:12" x14ac:dyDescent="0.2">
      <c r="A39" s="249">
        <v>35674</v>
      </c>
      <c r="B39" s="249" t="s">
        <v>3</v>
      </c>
      <c r="C39">
        <v>59943</v>
      </c>
      <c r="E39" s="114"/>
      <c r="F39"/>
      <c r="G39"/>
      <c r="H39"/>
      <c r="I39"/>
      <c r="J39"/>
      <c r="K39"/>
      <c r="L39"/>
    </row>
    <row r="40" spans="1:12" x14ac:dyDescent="0.2">
      <c r="A40" s="249">
        <v>35704</v>
      </c>
      <c r="B40" s="249" t="s">
        <v>3</v>
      </c>
      <c r="C40">
        <v>61086</v>
      </c>
      <c r="E40" s="114"/>
      <c r="F40"/>
      <c r="G40"/>
      <c r="H40"/>
      <c r="I40"/>
      <c r="J40"/>
      <c r="K40"/>
      <c r="L40"/>
    </row>
    <row r="41" spans="1:12" x14ac:dyDescent="0.2">
      <c r="A41" s="249">
        <v>35735</v>
      </c>
      <c r="B41" s="249" t="s">
        <v>3</v>
      </c>
      <c r="C41">
        <v>61786</v>
      </c>
      <c r="E41" s="114"/>
      <c r="F41"/>
      <c r="G41"/>
      <c r="H41"/>
      <c r="I41"/>
      <c r="J41"/>
      <c r="K41"/>
      <c r="L41"/>
    </row>
    <row r="42" spans="1:12" x14ac:dyDescent="0.2">
      <c r="A42" s="249">
        <v>35765</v>
      </c>
      <c r="B42" s="249" t="s">
        <v>3</v>
      </c>
      <c r="C42">
        <v>62264</v>
      </c>
      <c r="E42" s="114"/>
      <c r="F42"/>
      <c r="G42"/>
      <c r="H42"/>
      <c r="I42"/>
      <c r="J42"/>
      <c r="K42"/>
      <c r="L42"/>
    </row>
    <row r="43" spans="1:12" x14ac:dyDescent="0.2">
      <c r="A43" s="249">
        <v>35796</v>
      </c>
      <c r="B43" s="249" t="s">
        <v>3</v>
      </c>
      <c r="C43">
        <v>62913</v>
      </c>
      <c r="E43" s="114"/>
      <c r="F43"/>
      <c r="G43"/>
      <c r="H43"/>
      <c r="I43"/>
      <c r="J43"/>
      <c r="K43"/>
      <c r="L43"/>
    </row>
    <row r="44" spans="1:12" x14ac:dyDescent="0.2">
      <c r="A44" s="249">
        <v>35827</v>
      </c>
      <c r="B44" s="249" t="s">
        <v>3</v>
      </c>
      <c r="C44">
        <v>63188</v>
      </c>
      <c r="E44" s="114"/>
      <c r="F44"/>
      <c r="G44"/>
      <c r="H44"/>
      <c r="I44"/>
      <c r="J44"/>
      <c r="K44"/>
      <c r="L44"/>
    </row>
    <row r="45" spans="1:12" x14ac:dyDescent="0.2">
      <c r="A45" s="249">
        <v>35855</v>
      </c>
      <c r="B45" s="249" t="s">
        <v>3</v>
      </c>
      <c r="C45">
        <v>63847</v>
      </c>
      <c r="E45" s="114"/>
      <c r="F45"/>
      <c r="G45"/>
      <c r="H45"/>
      <c r="I45"/>
      <c r="J45"/>
      <c r="K45"/>
      <c r="L45"/>
    </row>
    <row r="46" spans="1:12" x14ac:dyDescent="0.2">
      <c r="A46" s="249">
        <v>35886</v>
      </c>
      <c r="B46" s="249" t="s">
        <v>3</v>
      </c>
      <c r="C46">
        <v>64427</v>
      </c>
      <c r="E46" s="114"/>
      <c r="F46"/>
      <c r="G46"/>
      <c r="H46"/>
      <c r="I46"/>
      <c r="J46"/>
      <c r="K46"/>
      <c r="L46"/>
    </row>
    <row r="47" spans="1:12" x14ac:dyDescent="0.2">
      <c r="A47" s="249">
        <v>35916</v>
      </c>
      <c r="B47" s="249" t="s">
        <v>3</v>
      </c>
      <c r="C47">
        <v>64685</v>
      </c>
      <c r="E47" s="114"/>
      <c r="F47"/>
      <c r="G47"/>
      <c r="H47"/>
      <c r="I47"/>
      <c r="J47"/>
      <c r="K47"/>
      <c r="L47"/>
    </row>
    <row r="48" spans="1:12" x14ac:dyDescent="0.2">
      <c r="A48" s="249">
        <v>35947</v>
      </c>
      <c r="B48" s="249" t="s">
        <v>3</v>
      </c>
      <c r="C48">
        <v>65578</v>
      </c>
      <c r="E48" s="114"/>
      <c r="F48"/>
      <c r="G48"/>
      <c r="H48"/>
      <c r="I48"/>
      <c r="J48"/>
      <c r="K48"/>
      <c r="L48"/>
    </row>
    <row r="49" spans="1:12" x14ac:dyDescent="0.2">
      <c r="A49" s="249">
        <v>35977</v>
      </c>
      <c r="B49" s="249" t="s">
        <v>3</v>
      </c>
      <c r="C49">
        <v>65237</v>
      </c>
      <c r="E49" s="114"/>
      <c r="F49"/>
      <c r="G49"/>
      <c r="H49"/>
      <c r="I49"/>
      <c r="J49"/>
      <c r="K49"/>
      <c r="L49"/>
    </row>
    <row r="50" spans="1:12" x14ac:dyDescent="0.2">
      <c r="A50" s="249">
        <v>36008</v>
      </c>
      <c r="B50" s="249" t="s">
        <v>3</v>
      </c>
      <c r="C50">
        <v>66901</v>
      </c>
      <c r="E50" s="114"/>
      <c r="F50"/>
      <c r="G50"/>
      <c r="H50"/>
      <c r="I50"/>
      <c r="J50"/>
      <c r="K50"/>
      <c r="L50"/>
    </row>
    <row r="51" spans="1:12" x14ac:dyDescent="0.2">
      <c r="A51" s="249">
        <v>36039</v>
      </c>
      <c r="B51" s="249" t="s">
        <v>3</v>
      </c>
      <c r="C51">
        <v>67321</v>
      </c>
      <c r="E51" s="114"/>
      <c r="F51"/>
      <c r="G51"/>
      <c r="H51"/>
      <c r="I51"/>
      <c r="J51"/>
      <c r="K51"/>
      <c r="L51"/>
    </row>
    <row r="52" spans="1:12" x14ac:dyDescent="0.2">
      <c r="A52" s="249">
        <v>36069</v>
      </c>
      <c r="B52" s="249" t="s">
        <v>3</v>
      </c>
      <c r="C52">
        <v>68453</v>
      </c>
      <c r="E52" s="114"/>
      <c r="F52"/>
      <c r="G52"/>
      <c r="H52"/>
      <c r="I52"/>
      <c r="J52"/>
      <c r="K52"/>
      <c r="L52"/>
    </row>
    <row r="53" spans="1:12" x14ac:dyDescent="0.2">
      <c r="A53" s="249">
        <v>36100</v>
      </c>
      <c r="B53" s="249" t="s">
        <v>3</v>
      </c>
      <c r="C53">
        <v>67092</v>
      </c>
      <c r="E53" s="114"/>
      <c r="F53"/>
      <c r="G53"/>
      <c r="H53"/>
      <c r="I53"/>
      <c r="J53"/>
      <c r="K53"/>
      <c r="L53"/>
    </row>
    <row r="54" spans="1:12" x14ac:dyDescent="0.2">
      <c r="A54" s="249">
        <v>36130</v>
      </c>
      <c r="B54" s="249" t="s">
        <v>3</v>
      </c>
      <c r="C54">
        <v>66919</v>
      </c>
      <c r="E54" s="114"/>
      <c r="F54"/>
      <c r="G54"/>
      <c r="H54"/>
      <c r="I54"/>
      <c r="J54"/>
      <c r="K54"/>
      <c r="L54"/>
    </row>
    <row r="55" spans="1:12" x14ac:dyDescent="0.2">
      <c r="A55" s="249">
        <v>36161</v>
      </c>
      <c r="B55" s="249" t="s">
        <v>3</v>
      </c>
      <c r="C55">
        <v>66142</v>
      </c>
      <c r="E55" s="114"/>
      <c r="F55"/>
      <c r="G55"/>
      <c r="H55"/>
      <c r="I55"/>
      <c r="J55"/>
      <c r="K55"/>
      <c r="L55"/>
    </row>
    <row r="56" spans="1:12" x14ac:dyDescent="0.2">
      <c r="A56" s="249">
        <v>36192</v>
      </c>
      <c r="B56" s="249" t="s">
        <v>3</v>
      </c>
      <c r="C56">
        <v>67401</v>
      </c>
      <c r="E56" s="114"/>
      <c r="F56"/>
      <c r="G56"/>
      <c r="H56"/>
      <c r="I56"/>
      <c r="J56"/>
      <c r="K56"/>
      <c r="L56"/>
    </row>
    <row r="57" spans="1:12" x14ac:dyDescent="0.2">
      <c r="A57" s="249">
        <v>36220</v>
      </c>
      <c r="B57" s="249" t="s">
        <v>3</v>
      </c>
      <c r="C57">
        <v>67696</v>
      </c>
      <c r="E57" s="114"/>
      <c r="F57"/>
      <c r="G57"/>
      <c r="H57"/>
      <c r="I57"/>
      <c r="J57"/>
      <c r="K57"/>
      <c r="L57"/>
    </row>
    <row r="58" spans="1:12" x14ac:dyDescent="0.2">
      <c r="A58" s="249">
        <v>36251</v>
      </c>
      <c r="B58" s="249" t="s">
        <v>3</v>
      </c>
      <c r="C58">
        <v>69146</v>
      </c>
      <c r="E58" s="114"/>
      <c r="F58"/>
      <c r="G58"/>
      <c r="H58"/>
      <c r="I58"/>
      <c r="J58"/>
      <c r="K58"/>
      <c r="L58"/>
    </row>
    <row r="59" spans="1:12" x14ac:dyDescent="0.2">
      <c r="A59" s="249">
        <v>36281</v>
      </c>
      <c r="B59" s="249" t="s">
        <v>3</v>
      </c>
      <c r="C59">
        <v>69573</v>
      </c>
      <c r="E59" s="114"/>
      <c r="F59"/>
      <c r="G59"/>
      <c r="H59"/>
      <c r="I59"/>
      <c r="J59"/>
      <c r="K59"/>
      <c r="L59"/>
    </row>
    <row r="60" spans="1:12" x14ac:dyDescent="0.2">
      <c r="A60" s="249">
        <v>36312</v>
      </c>
      <c r="B60" s="249" t="s">
        <v>3</v>
      </c>
      <c r="C60">
        <v>70847</v>
      </c>
      <c r="E60" s="114"/>
      <c r="F60"/>
      <c r="G60"/>
      <c r="H60"/>
      <c r="I60"/>
      <c r="J60"/>
      <c r="K60"/>
      <c r="L60"/>
    </row>
    <row r="61" spans="1:12" x14ac:dyDescent="0.2">
      <c r="A61" s="249">
        <v>36342</v>
      </c>
      <c r="B61" s="249" t="s">
        <v>3</v>
      </c>
      <c r="C61">
        <v>71337</v>
      </c>
      <c r="E61" s="114"/>
      <c r="F61"/>
      <c r="G61"/>
      <c r="H61"/>
      <c r="I61"/>
      <c r="J61"/>
      <c r="K61"/>
      <c r="L61"/>
    </row>
    <row r="62" spans="1:12" x14ac:dyDescent="0.2">
      <c r="A62" s="249">
        <v>36373</v>
      </c>
      <c r="B62" s="249" t="s">
        <v>3</v>
      </c>
      <c r="C62">
        <v>72740</v>
      </c>
      <c r="E62" s="114"/>
      <c r="F62"/>
      <c r="G62"/>
      <c r="H62"/>
      <c r="I62"/>
      <c r="J62"/>
      <c r="K62"/>
      <c r="L62"/>
    </row>
    <row r="63" spans="1:12" x14ac:dyDescent="0.2">
      <c r="A63" s="249">
        <v>36404</v>
      </c>
      <c r="B63" s="249" t="s">
        <v>3</v>
      </c>
      <c r="C63">
        <v>74733</v>
      </c>
      <c r="E63" s="114"/>
      <c r="F63"/>
      <c r="G63"/>
      <c r="H63"/>
      <c r="I63"/>
      <c r="J63"/>
      <c r="K63"/>
      <c r="L63"/>
    </row>
    <row r="64" spans="1:12" x14ac:dyDescent="0.2">
      <c r="A64" s="249">
        <v>36434</v>
      </c>
      <c r="B64" s="249" t="s">
        <v>3</v>
      </c>
      <c r="C64">
        <v>77819</v>
      </c>
      <c r="E64" s="114"/>
      <c r="F64"/>
      <c r="G64"/>
      <c r="H64"/>
      <c r="I64"/>
      <c r="J64"/>
      <c r="K64"/>
      <c r="L64"/>
    </row>
    <row r="65" spans="1:12" x14ac:dyDescent="0.2">
      <c r="A65" s="249">
        <v>36465</v>
      </c>
      <c r="B65" s="249" t="s">
        <v>3</v>
      </c>
      <c r="C65">
        <v>80030</v>
      </c>
      <c r="E65" s="114"/>
      <c r="F65"/>
      <c r="G65"/>
      <c r="H65"/>
      <c r="I65"/>
      <c r="J65"/>
      <c r="K65"/>
      <c r="L65"/>
    </row>
    <row r="66" spans="1:12" x14ac:dyDescent="0.2">
      <c r="A66" s="249">
        <v>36495</v>
      </c>
      <c r="B66" s="249" t="s">
        <v>3</v>
      </c>
      <c r="C66">
        <v>81851</v>
      </c>
      <c r="E66" s="114"/>
      <c r="F66"/>
      <c r="G66"/>
      <c r="H66"/>
      <c r="I66"/>
      <c r="J66"/>
      <c r="K66"/>
      <c r="L66"/>
    </row>
    <row r="67" spans="1:12" x14ac:dyDescent="0.2">
      <c r="A67" s="249">
        <v>36526</v>
      </c>
      <c r="B67" s="249" t="s">
        <v>3</v>
      </c>
      <c r="C67">
        <v>82333</v>
      </c>
      <c r="E67" s="114"/>
      <c r="F67"/>
      <c r="G67"/>
      <c r="H67"/>
      <c r="I67"/>
      <c r="J67"/>
      <c r="K67"/>
      <c r="L67"/>
    </row>
    <row r="68" spans="1:12" x14ac:dyDescent="0.2">
      <c r="A68" s="249">
        <v>36557</v>
      </c>
      <c r="B68" s="249" t="s">
        <v>3</v>
      </c>
      <c r="C68">
        <v>84080</v>
      </c>
      <c r="E68" s="114"/>
      <c r="F68"/>
      <c r="G68"/>
      <c r="H68"/>
      <c r="I68"/>
      <c r="J68"/>
      <c r="K68"/>
      <c r="L68"/>
    </row>
    <row r="69" spans="1:12" x14ac:dyDescent="0.2">
      <c r="A69" s="249">
        <v>36586</v>
      </c>
      <c r="B69" s="249" t="s">
        <v>3</v>
      </c>
      <c r="C69">
        <v>85021</v>
      </c>
      <c r="E69" s="114"/>
      <c r="F69"/>
      <c r="G69"/>
      <c r="H69"/>
      <c r="I69"/>
      <c r="J69"/>
      <c r="K69"/>
      <c r="L69"/>
    </row>
    <row r="70" spans="1:12" x14ac:dyDescent="0.2">
      <c r="A70" s="249">
        <v>36617</v>
      </c>
      <c r="B70" s="249" t="s">
        <v>3</v>
      </c>
      <c r="C70">
        <v>87606</v>
      </c>
      <c r="E70" s="114"/>
      <c r="F70"/>
      <c r="G70"/>
      <c r="H70"/>
      <c r="I70"/>
      <c r="J70"/>
      <c r="K70"/>
      <c r="L70"/>
    </row>
    <row r="71" spans="1:12" x14ac:dyDescent="0.2">
      <c r="A71" s="249">
        <v>36647</v>
      </c>
      <c r="B71" s="249" t="s">
        <v>3</v>
      </c>
      <c r="C71">
        <v>88877</v>
      </c>
      <c r="E71" s="114"/>
      <c r="F71"/>
      <c r="G71"/>
      <c r="H71"/>
      <c r="I71"/>
      <c r="J71"/>
      <c r="K71"/>
      <c r="L71"/>
    </row>
    <row r="72" spans="1:12" x14ac:dyDescent="0.2">
      <c r="A72" s="249">
        <v>36678</v>
      </c>
      <c r="B72" s="249" t="s">
        <v>3</v>
      </c>
      <c r="C72">
        <v>91781</v>
      </c>
      <c r="E72" s="114"/>
      <c r="F72"/>
      <c r="G72"/>
      <c r="H72"/>
      <c r="I72"/>
      <c r="J72"/>
      <c r="K72"/>
      <c r="L72"/>
    </row>
    <row r="73" spans="1:12" x14ac:dyDescent="0.2">
      <c r="A73" s="249">
        <v>36708</v>
      </c>
      <c r="B73" s="249" t="s">
        <v>3</v>
      </c>
      <c r="C73">
        <v>93614</v>
      </c>
      <c r="E73" s="114"/>
      <c r="F73"/>
      <c r="G73"/>
      <c r="H73"/>
      <c r="I73"/>
      <c r="J73"/>
      <c r="K73"/>
      <c r="L73"/>
    </row>
    <row r="74" spans="1:12" x14ac:dyDescent="0.2">
      <c r="A74" s="249">
        <v>36739</v>
      </c>
      <c r="B74" s="249" t="s">
        <v>3</v>
      </c>
      <c r="C74">
        <v>94088</v>
      </c>
      <c r="E74" s="114"/>
      <c r="F74"/>
      <c r="G74"/>
      <c r="H74"/>
      <c r="I74"/>
      <c r="J74"/>
      <c r="K74"/>
      <c r="L74"/>
    </row>
    <row r="75" spans="1:12" x14ac:dyDescent="0.2">
      <c r="A75" s="249">
        <v>36770</v>
      </c>
      <c r="B75" s="249" t="s">
        <v>3</v>
      </c>
      <c r="C75">
        <v>93093</v>
      </c>
      <c r="E75" s="114"/>
      <c r="F75"/>
      <c r="G75"/>
      <c r="H75"/>
      <c r="I75"/>
      <c r="J75"/>
      <c r="K75"/>
      <c r="L75"/>
    </row>
    <row r="76" spans="1:12" x14ac:dyDescent="0.2">
      <c r="A76" s="249">
        <v>36800</v>
      </c>
      <c r="B76" s="249" t="s">
        <v>3</v>
      </c>
      <c r="C76">
        <v>92301</v>
      </c>
      <c r="E76" s="114"/>
      <c r="F76"/>
      <c r="G76"/>
      <c r="H76"/>
      <c r="I76"/>
      <c r="J76"/>
      <c r="K76"/>
      <c r="L76"/>
    </row>
    <row r="77" spans="1:12" x14ac:dyDescent="0.2">
      <c r="A77" s="249">
        <v>36831</v>
      </c>
      <c r="B77" s="249" t="s">
        <v>3</v>
      </c>
      <c r="C77">
        <v>93189</v>
      </c>
      <c r="E77" s="114"/>
      <c r="F77"/>
      <c r="G77"/>
      <c r="H77"/>
      <c r="I77"/>
      <c r="J77"/>
      <c r="K77"/>
      <c r="L77"/>
    </row>
    <row r="78" spans="1:12" x14ac:dyDescent="0.2">
      <c r="A78" s="249">
        <v>36861</v>
      </c>
      <c r="B78" s="249" t="s">
        <v>3</v>
      </c>
      <c r="C78">
        <v>93947</v>
      </c>
      <c r="E78" s="114"/>
      <c r="F78"/>
      <c r="G78"/>
      <c r="H78"/>
      <c r="I78"/>
      <c r="J78"/>
      <c r="K78"/>
      <c r="L78"/>
    </row>
    <row r="79" spans="1:12" x14ac:dyDescent="0.2">
      <c r="A79" s="249">
        <v>36892</v>
      </c>
      <c r="B79" s="249" t="s">
        <v>3</v>
      </c>
      <c r="C79">
        <v>94235</v>
      </c>
      <c r="E79" s="114"/>
      <c r="F79"/>
      <c r="G79"/>
      <c r="H79"/>
      <c r="I79"/>
      <c r="J79"/>
      <c r="K79"/>
      <c r="L79"/>
    </row>
    <row r="80" spans="1:12" x14ac:dyDescent="0.2">
      <c r="A80" s="249">
        <v>36923</v>
      </c>
      <c r="B80" s="249" t="s">
        <v>3</v>
      </c>
      <c r="C80">
        <v>93436</v>
      </c>
      <c r="E80" s="114"/>
      <c r="F80"/>
      <c r="G80"/>
      <c r="H80"/>
      <c r="I80"/>
      <c r="J80"/>
      <c r="K80"/>
      <c r="L80"/>
    </row>
    <row r="81" spans="1:12" x14ac:dyDescent="0.2">
      <c r="A81" s="249">
        <v>36951</v>
      </c>
      <c r="B81" s="249" t="s">
        <v>3</v>
      </c>
      <c r="C81">
        <v>94439</v>
      </c>
      <c r="E81" s="114"/>
      <c r="F81"/>
      <c r="G81"/>
      <c r="H81"/>
      <c r="I81"/>
      <c r="J81"/>
      <c r="K81"/>
      <c r="L81"/>
    </row>
    <row r="82" spans="1:12" x14ac:dyDescent="0.2">
      <c r="A82" s="249">
        <v>36982</v>
      </c>
      <c r="B82" s="249" t="s">
        <v>3</v>
      </c>
      <c r="C82">
        <v>94956</v>
      </c>
      <c r="E82" s="114"/>
      <c r="F82"/>
      <c r="G82"/>
      <c r="H82"/>
      <c r="I82"/>
      <c r="J82"/>
      <c r="K82"/>
      <c r="L82"/>
    </row>
    <row r="83" spans="1:12" x14ac:dyDescent="0.2">
      <c r="A83" s="249">
        <v>37012</v>
      </c>
      <c r="B83" s="249" t="s">
        <v>3</v>
      </c>
      <c r="C83">
        <v>97436</v>
      </c>
      <c r="E83" s="114"/>
      <c r="F83"/>
      <c r="G83"/>
      <c r="H83"/>
      <c r="I83"/>
      <c r="J83"/>
      <c r="K83"/>
      <c r="L83"/>
    </row>
    <row r="84" spans="1:12" x14ac:dyDescent="0.2">
      <c r="A84" s="249">
        <v>37043</v>
      </c>
      <c r="B84" s="249" t="s">
        <v>3</v>
      </c>
      <c r="C84">
        <v>98769</v>
      </c>
      <c r="E84" s="114"/>
      <c r="F84"/>
      <c r="G84"/>
      <c r="H84"/>
      <c r="I84"/>
      <c r="J84"/>
      <c r="K84"/>
      <c r="L84"/>
    </row>
    <row r="85" spans="1:12" x14ac:dyDescent="0.2">
      <c r="A85" s="249">
        <v>37073</v>
      </c>
      <c r="B85" s="249" t="s">
        <v>3</v>
      </c>
      <c r="C85">
        <v>101632</v>
      </c>
      <c r="E85" s="114"/>
      <c r="F85"/>
      <c r="G85"/>
      <c r="H85"/>
      <c r="I85"/>
      <c r="J85"/>
      <c r="K85"/>
      <c r="L85"/>
    </row>
    <row r="86" spans="1:12" x14ac:dyDescent="0.2">
      <c r="A86" s="249">
        <v>37104</v>
      </c>
      <c r="B86" s="249" t="s">
        <v>3</v>
      </c>
      <c r="C86">
        <v>103075</v>
      </c>
      <c r="E86" s="114"/>
      <c r="F86"/>
      <c r="G86"/>
      <c r="H86"/>
      <c r="I86"/>
      <c r="J86"/>
      <c r="K86"/>
      <c r="L86"/>
    </row>
    <row r="87" spans="1:12" x14ac:dyDescent="0.2">
      <c r="A87" s="249">
        <v>37135</v>
      </c>
      <c r="B87" s="249" t="s">
        <v>3</v>
      </c>
      <c r="C87">
        <v>104979</v>
      </c>
      <c r="E87" s="114"/>
      <c r="F87"/>
      <c r="G87"/>
      <c r="H87"/>
      <c r="I87"/>
      <c r="J87"/>
      <c r="K87"/>
      <c r="L87"/>
    </row>
    <row r="88" spans="1:12" x14ac:dyDescent="0.2">
      <c r="A88" s="249">
        <v>37165</v>
      </c>
      <c r="B88" s="249" t="s">
        <v>3</v>
      </c>
      <c r="C88">
        <v>105201</v>
      </c>
      <c r="E88" s="114"/>
      <c r="F88"/>
      <c r="G88"/>
      <c r="H88"/>
      <c r="I88"/>
      <c r="J88"/>
      <c r="K88"/>
      <c r="L88"/>
    </row>
    <row r="89" spans="1:12" x14ac:dyDescent="0.2">
      <c r="A89" s="249">
        <v>37196</v>
      </c>
      <c r="B89" s="249" t="s">
        <v>3</v>
      </c>
      <c r="C89">
        <v>107058</v>
      </c>
      <c r="E89" s="114"/>
      <c r="F89"/>
      <c r="G89"/>
      <c r="H89"/>
      <c r="I89"/>
      <c r="J89"/>
      <c r="K89"/>
      <c r="L89"/>
    </row>
    <row r="90" spans="1:12" x14ac:dyDescent="0.2">
      <c r="A90" s="249">
        <v>37226</v>
      </c>
      <c r="B90" s="249" t="s">
        <v>3</v>
      </c>
      <c r="C90">
        <v>107519</v>
      </c>
      <c r="E90" s="114"/>
      <c r="F90"/>
      <c r="G90"/>
      <c r="H90"/>
      <c r="I90"/>
      <c r="J90"/>
      <c r="K90"/>
      <c r="L90"/>
    </row>
    <row r="91" spans="1:12" x14ac:dyDescent="0.2">
      <c r="A91" s="249">
        <v>37257</v>
      </c>
      <c r="B91" s="249" t="s">
        <v>3</v>
      </c>
      <c r="C91">
        <v>111495</v>
      </c>
      <c r="E91" s="114"/>
      <c r="F91"/>
      <c r="G91"/>
      <c r="H91"/>
      <c r="I91"/>
      <c r="J91"/>
      <c r="K91"/>
      <c r="L91"/>
    </row>
    <row r="92" spans="1:12" x14ac:dyDescent="0.2">
      <c r="A92" s="249">
        <v>37288</v>
      </c>
      <c r="B92" s="249" t="s">
        <v>3</v>
      </c>
      <c r="C92">
        <v>110896</v>
      </c>
      <c r="E92" s="114"/>
      <c r="F92"/>
      <c r="G92"/>
      <c r="H92"/>
      <c r="I92"/>
      <c r="J92"/>
      <c r="K92"/>
      <c r="L92"/>
    </row>
    <row r="93" spans="1:12" x14ac:dyDescent="0.2">
      <c r="A93" s="249">
        <v>37316</v>
      </c>
      <c r="B93" s="249" t="s">
        <v>3</v>
      </c>
      <c r="C93">
        <v>113731</v>
      </c>
      <c r="E93" s="114"/>
      <c r="F93"/>
      <c r="G93"/>
      <c r="H93"/>
      <c r="I93"/>
      <c r="J93"/>
      <c r="K93"/>
      <c r="L93"/>
    </row>
    <row r="94" spans="1:12" x14ac:dyDescent="0.2">
      <c r="A94" s="249">
        <v>37347</v>
      </c>
      <c r="B94" s="249" t="s">
        <v>3</v>
      </c>
      <c r="C94">
        <v>112776</v>
      </c>
      <c r="E94" s="114"/>
      <c r="F94"/>
      <c r="G94"/>
      <c r="H94"/>
      <c r="I94"/>
      <c r="J94"/>
      <c r="K94"/>
      <c r="L94"/>
    </row>
    <row r="95" spans="1:12" x14ac:dyDescent="0.2">
      <c r="A95" s="249">
        <v>37377</v>
      </c>
      <c r="B95" s="249" t="s">
        <v>3</v>
      </c>
      <c r="C95">
        <v>117141</v>
      </c>
      <c r="E95" s="114"/>
      <c r="F95"/>
      <c r="G95"/>
      <c r="H95"/>
      <c r="I95"/>
      <c r="J95"/>
      <c r="K95"/>
      <c r="L95"/>
    </row>
    <row r="96" spans="1:12" x14ac:dyDescent="0.2">
      <c r="A96" s="249">
        <v>37408</v>
      </c>
      <c r="B96" s="249" t="s">
        <v>3</v>
      </c>
      <c r="C96">
        <v>120218</v>
      </c>
      <c r="E96" s="114"/>
      <c r="F96"/>
      <c r="G96"/>
      <c r="H96"/>
      <c r="I96"/>
      <c r="J96"/>
      <c r="K96"/>
      <c r="L96"/>
    </row>
    <row r="97" spans="1:12" x14ac:dyDescent="0.2">
      <c r="A97" s="249">
        <v>37438</v>
      </c>
      <c r="B97" s="249" t="s">
        <v>3</v>
      </c>
      <c r="C97">
        <v>124851</v>
      </c>
      <c r="E97" s="114"/>
      <c r="F97"/>
      <c r="G97"/>
      <c r="H97"/>
      <c r="I97"/>
      <c r="J97"/>
      <c r="K97"/>
      <c r="L97"/>
    </row>
    <row r="98" spans="1:12" x14ac:dyDescent="0.2">
      <c r="A98" s="249">
        <v>37469</v>
      </c>
      <c r="B98" s="249" t="s">
        <v>3</v>
      </c>
      <c r="C98">
        <v>126999</v>
      </c>
      <c r="E98" s="114"/>
      <c r="F98"/>
      <c r="G98"/>
      <c r="H98"/>
      <c r="I98"/>
      <c r="J98"/>
      <c r="K98"/>
      <c r="L98"/>
    </row>
    <row r="99" spans="1:12" x14ac:dyDescent="0.2">
      <c r="A99" s="249">
        <v>37500</v>
      </c>
      <c r="B99" s="249" t="s">
        <v>3</v>
      </c>
      <c r="C99">
        <v>130343</v>
      </c>
      <c r="E99" s="114"/>
      <c r="F99"/>
      <c r="G99"/>
      <c r="H99"/>
      <c r="I99"/>
      <c r="J99"/>
      <c r="K99"/>
      <c r="L99"/>
    </row>
    <row r="100" spans="1:12" x14ac:dyDescent="0.2">
      <c r="A100" s="249">
        <v>37530</v>
      </c>
      <c r="B100" s="249" t="s">
        <v>3</v>
      </c>
      <c r="C100">
        <v>134240</v>
      </c>
      <c r="E100" s="114"/>
      <c r="F100"/>
      <c r="G100"/>
      <c r="H100"/>
      <c r="I100"/>
      <c r="J100"/>
      <c r="K100"/>
      <c r="L100"/>
    </row>
    <row r="101" spans="1:12" x14ac:dyDescent="0.2">
      <c r="A101" s="249">
        <v>37561</v>
      </c>
      <c r="B101" s="249" t="s">
        <v>3</v>
      </c>
      <c r="C101">
        <v>139878</v>
      </c>
      <c r="E101" s="114"/>
      <c r="F101"/>
      <c r="G101"/>
      <c r="H101"/>
      <c r="I101"/>
      <c r="J101"/>
      <c r="K101"/>
      <c r="L101"/>
    </row>
    <row r="102" spans="1:12" x14ac:dyDescent="0.2">
      <c r="A102" s="249">
        <v>37591</v>
      </c>
      <c r="B102" s="249" t="s">
        <v>3</v>
      </c>
      <c r="C102">
        <v>142471</v>
      </c>
      <c r="E102" s="114"/>
      <c r="F102"/>
      <c r="G102"/>
      <c r="H102"/>
      <c r="I102"/>
      <c r="J102"/>
      <c r="K102"/>
      <c r="L102"/>
    </row>
    <row r="103" spans="1:12" x14ac:dyDescent="0.2">
      <c r="A103" s="249">
        <v>37622</v>
      </c>
      <c r="B103" s="249" t="s">
        <v>3</v>
      </c>
      <c r="C103">
        <v>146296</v>
      </c>
      <c r="E103" s="114"/>
      <c r="F103"/>
      <c r="G103"/>
      <c r="H103"/>
      <c r="I103"/>
      <c r="J103"/>
      <c r="K103"/>
      <c r="L103"/>
    </row>
    <row r="104" spans="1:12" x14ac:dyDescent="0.2">
      <c r="A104" s="249">
        <v>37653</v>
      </c>
      <c r="B104" s="249" t="s">
        <v>3</v>
      </c>
      <c r="C104">
        <v>146410</v>
      </c>
      <c r="E104" s="114"/>
      <c r="F104"/>
      <c r="G104"/>
      <c r="H104"/>
      <c r="I104"/>
      <c r="J104"/>
      <c r="K104"/>
      <c r="L104"/>
    </row>
    <row r="105" spans="1:12" x14ac:dyDescent="0.2">
      <c r="A105" s="249">
        <v>37681</v>
      </c>
      <c r="B105" s="249" t="s">
        <v>3</v>
      </c>
      <c r="C105">
        <v>148936</v>
      </c>
      <c r="E105" s="114"/>
      <c r="F105"/>
      <c r="G105"/>
      <c r="H105"/>
      <c r="I105"/>
      <c r="J105"/>
      <c r="K105"/>
      <c r="L105"/>
    </row>
    <row r="106" spans="1:12" x14ac:dyDescent="0.2">
      <c r="A106" s="249">
        <v>37712</v>
      </c>
      <c r="B106" s="249" t="s">
        <v>3</v>
      </c>
      <c r="C106">
        <v>149469</v>
      </c>
      <c r="E106" s="114"/>
      <c r="F106"/>
      <c r="G106"/>
      <c r="H106"/>
      <c r="I106"/>
      <c r="J106"/>
      <c r="K106"/>
      <c r="L106"/>
    </row>
    <row r="107" spans="1:12" x14ac:dyDescent="0.2">
      <c r="A107" s="249">
        <v>37742</v>
      </c>
      <c r="B107" s="249" t="s">
        <v>3</v>
      </c>
      <c r="C107">
        <v>152201</v>
      </c>
      <c r="E107" s="114"/>
      <c r="F107"/>
      <c r="G107"/>
      <c r="H107"/>
      <c r="I107"/>
      <c r="J107"/>
      <c r="K107"/>
      <c r="L107"/>
    </row>
    <row r="108" spans="1:12" x14ac:dyDescent="0.2">
      <c r="A108" s="249">
        <v>37773</v>
      </c>
      <c r="B108" s="249" t="s">
        <v>3</v>
      </c>
      <c r="C108">
        <v>155377</v>
      </c>
      <c r="E108" s="114"/>
      <c r="F108"/>
      <c r="G108"/>
      <c r="H108"/>
      <c r="I108"/>
      <c r="J108"/>
      <c r="K108"/>
      <c r="L108"/>
    </row>
    <row r="109" spans="1:12" x14ac:dyDescent="0.2">
      <c r="A109" s="249">
        <v>37803</v>
      </c>
      <c r="B109" s="249" t="s">
        <v>3</v>
      </c>
      <c r="C109">
        <v>157094</v>
      </c>
      <c r="E109" s="114"/>
      <c r="F109"/>
      <c r="G109"/>
      <c r="H109"/>
      <c r="I109"/>
      <c r="J109"/>
      <c r="K109"/>
      <c r="L109"/>
    </row>
    <row r="110" spans="1:12" x14ac:dyDescent="0.2">
      <c r="A110" s="249">
        <v>37834</v>
      </c>
      <c r="B110" s="249" t="s">
        <v>3</v>
      </c>
      <c r="C110">
        <v>157725</v>
      </c>
      <c r="E110" s="114"/>
      <c r="F110"/>
      <c r="G110"/>
      <c r="H110"/>
      <c r="I110"/>
      <c r="J110"/>
      <c r="K110"/>
      <c r="L110"/>
    </row>
    <row r="111" spans="1:12" x14ac:dyDescent="0.2">
      <c r="A111" s="249">
        <v>37865</v>
      </c>
      <c r="B111" s="249" t="s">
        <v>3</v>
      </c>
      <c r="C111">
        <v>156095</v>
      </c>
      <c r="E111" s="114"/>
      <c r="F111"/>
      <c r="G111"/>
      <c r="H111"/>
      <c r="I111"/>
      <c r="J111"/>
      <c r="K111"/>
      <c r="L111"/>
    </row>
    <row r="112" spans="1:12" x14ac:dyDescent="0.2">
      <c r="A112" s="249">
        <v>37895</v>
      </c>
      <c r="B112" s="249" t="s">
        <v>3</v>
      </c>
      <c r="C112">
        <v>155210</v>
      </c>
      <c r="E112" s="114"/>
      <c r="F112"/>
      <c r="G112"/>
      <c r="H112"/>
      <c r="I112"/>
      <c r="J112"/>
      <c r="K112"/>
      <c r="L112"/>
    </row>
    <row r="113" spans="1:12" x14ac:dyDescent="0.2">
      <c r="A113" s="249">
        <v>37926</v>
      </c>
      <c r="B113" s="249" t="s">
        <v>3</v>
      </c>
      <c r="C113">
        <v>155974</v>
      </c>
      <c r="E113" s="114"/>
      <c r="F113"/>
      <c r="G113"/>
      <c r="H113"/>
      <c r="I113"/>
      <c r="J113"/>
      <c r="K113"/>
      <c r="L113"/>
    </row>
    <row r="114" spans="1:12" x14ac:dyDescent="0.2">
      <c r="A114" s="249">
        <v>37956</v>
      </c>
      <c r="B114" s="249" t="s">
        <v>3</v>
      </c>
      <c r="C114">
        <v>157808</v>
      </c>
      <c r="E114" s="114"/>
      <c r="F114"/>
      <c r="G114"/>
      <c r="H114"/>
      <c r="I114"/>
      <c r="J114"/>
      <c r="K114"/>
      <c r="L114"/>
    </row>
    <row r="115" spans="1:12" x14ac:dyDescent="0.2">
      <c r="A115" s="249">
        <v>37987</v>
      </c>
      <c r="B115" s="249" t="s">
        <v>3</v>
      </c>
      <c r="C115">
        <v>160463</v>
      </c>
      <c r="E115" s="114"/>
      <c r="F115"/>
      <c r="G115"/>
      <c r="H115"/>
      <c r="I115"/>
      <c r="J115"/>
      <c r="K115"/>
      <c r="L115"/>
    </row>
    <row r="116" spans="1:12" x14ac:dyDescent="0.2">
      <c r="A116" s="249">
        <v>38018</v>
      </c>
      <c r="B116" s="249" t="s">
        <v>3</v>
      </c>
      <c r="C116">
        <v>162323</v>
      </c>
      <c r="E116" s="114"/>
      <c r="F116"/>
      <c r="G116"/>
      <c r="H116"/>
      <c r="I116"/>
      <c r="J116"/>
      <c r="K116"/>
      <c r="L116"/>
    </row>
    <row r="117" spans="1:12" x14ac:dyDescent="0.2">
      <c r="A117" s="249">
        <v>38047</v>
      </c>
      <c r="B117" s="249" t="s">
        <v>3</v>
      </c>
      <c r="C117">
        <v>163468</v>
      </c>
      <c r="E117" s="114"/>
      <c r="F117"/>
      <c r="G117"/>
      <c r="H117"/>
      <c r="I117"/>
      <c r="J117"/>
      <c r="K117"/>
      <c r="L117"/>
    </row>
    <row r="118" spans="1:12" x14ac:dyDescent="0.2">
      <c r="A118" s="249">
        <v>38078</v>
      </c>
      <c r="B118" s="249" t="s">
        <v>3</v>
      </c>
      <c r="C118">
        <v>165572</v>
      </c>
      <c r="E118" s="114"/>
      <c r="F118"/>
      <c r="G118"/>
      <c r="H118"/>
      <c r="I118"/>
      <c r="J118"/>
      <c r="K118"/>
      <c r="L118"/>
    </row>
    <row r="119" spans="1:12" x14ac:dyDescent="0.2">
      <c r="A119" s="249">
        <v>38108</v>
      </c>
      <c r="B119" s="249" t="s">
        <v>3</v>
      </c>
      <c r="C119">
        <v>171031</v>
      </c>
      <c r="E119" s="114"/>
      <c r="F119"/>
      <c r="G119"/>
      <c r="H119"/>
      <c r="I119"/>
      <c r="J119"/>
      <c r="K119"/>
      <c r="L119"/>
    </row>
    <row r="120" spans="1:12" x14ac:dyDescent="0.2">
      <c r="A120" s="249">
        <v>38139</v>
      </c>
      <c r="B120" s="249" t="s">
        <v>3</v>
      </c>
      <c r="C120">
        <v>174088</v>
      </c>
      <c r="E120" s="114"/>
      <c r="F120"/>
      <c r="G120"/>
      <c r="H120"/>
      <c r="I120"/>
      <c r="J120"/>
      <c r="K120"/>
      <c r="L120"/>
    </row>
    <row r="121" spans="1:12" x14ac:dyDescent="0.2">
      <c r="A121" s="249">
        <v>38169</v>
      </c>
      <c r="B121" s="249" t="s">
        <v>3</v>
      </c>
      <c r="C121">
        <v>176549</v>
      </c>
      <c r="E121" s="114"/>
      <c r="F121"/>
      <c r="G121"/>
      <c r="H121"/>
      <c r="I121"/>
      <c r="J121"/>
      <c r="K121"/>
      <c r="L121"/>
    </row>
    <row r="122" spans="1:12" x14ac:dyDescent="0.2">
      <c r="A122" s="249">
        <v>38200</v>
      </c>
      <c r="B122" s="249" t="s">
        <v>3</v>
      </c>
      <c r="C122">
        <v>175810</v>
      </c>
      <c r="E122" s="114"/>
      <c r="F122"/>
      <c r="G122"/>
      <c r="H122"/>
      <c r="I122"/>
      <c r="J122"/>
      <c r="K122"/>
      <c r="L122"/>
    </row>
    <row r="123" spans="1:12" x14ac:dyDescent="0.2">
      <c r="A123" s="249">
        <v>38231</v>
      </c>
      <c r="B123" s="249" t="s">
        <v>3</v>
      </c>
      <c r="C123">
        <v>179079</v>
      </c>
      <c r="E123" s="114"/>
      <c r="F123"/>
      <c r="G123"/>
      <c r="H123"/>
      <c r="I123"/>
      <c r="J123"/>
      <c r="K123"/>
      <c r="L123"/>
    </row>
    <row r="124" spans="1:12" x14ac:dyDescent="0.2">
      <c r="A124" s="249">
        <v>38261</v>
      </c>
      <c r="B124" s="249" t="s">
        <v>3</v>
      </c>
      <c r="C124">
        <v>179760</v>
      </c>
      <c r="E124" s="114"/>
      <c r="F124"/>
      <c r="G124"/>
      <c r="H124"/>
      <c r="I124"/>
      <c r="J124"/>
      <c r="K124"/>
      <c r="L124"/>
    </row>
    <row r="125" spans="1:12" x14ac:dyDescent="0.2">
      <c r="A125" s="249">
        <v>38292</v>
      </c>
      <c r="B125" s="249" t="s">
        <v>3</v>
      </c>
      <c r="C125">
        <v>181719</v>
      </c>
      <c r="E125" s="114"/>
      <c r="F125"/>
      <c r="G125"/>
      <c r="H125"/>
      <c r="I125"/>
      <c r="J125"/>
      <c r="K125"/>
      <c r="L125"/>
    </row>
    <row r="126" spans="1:12" x14ac:dyDescent="0.2">
      <c r="A126" s="249">
        <v>38322</v>
      </c>
      <c r="B126" s="249" t="s">
        <v>3</v>
      </c>
      <c r="C126">
        <v>179130</v>
      </c>
      <c r="E126" s="114"/>
      <c r="F126"/>
      <c r="G126"/>
      <c r="H126"/>
      <c r="I126"/>
      <c r="J126"/>
      <c r="K126"/>
      <c r="L126"/>
    </row>
    <row r="127" spans="1:12" x14ac:dyDescent="0.2">
      <c r="A127" s="249">
        <v>38353</v>
      </c>
      <c r="B127" s="249" t="s">
        <v>3</v>
      </c>
      <c r="C127">
        <v>178521</v>
      </c>
      <c r="E127" s="114"/>
      <c r="F127"/>
      <c r="G127"/>
      <c r="H127"/>
      <c r="I127"/>
      <c r="J127"/>
      <c r="K127"/>
      <c r="L127"/>
    </row>
    <row r="128" spans="1:12" x14ac:dyDescent="0.2">
      <c r="A128" s="249">
        <v>38384</v>
      </c>
      <c r="B128" s="249" t="s">
        <v>3</v>
      </c>
      <c r="C128">
        <v>177816</v>
      </c>
      <c r="E128" s="114"/>
      <c r="F128"/>
      <c r="G128"/>
      <c r="H128"/>
      <c r="I128"/>
      <c r="J128"/>
      <c r="K128"/>
      <c r="L128"/>
    </row>
    <row r="129" spans="1:12" x14ac:dyDescent="0.2">
      <c r="A129" s="249">
        <v>38412</v>
      </c>
      <c r="B129" s="249" t="s">
        <v>3</v>
      </c>
      <c r="C129">
        <v>178414</v>
      </c>
      <c r="E129" s="114"/>
      <c r="F129"/>
      <c r="G129"/>
      <c r="H129"/>
      <c r="I129"/>
      <c r="J129"/>
      <c r="K129"/>
      <c r="L129"/>
    </row>
    <row r="130" spans="1:12" x14ac:dyDescent="0.2">
      <c r="A130" s="249">
        <v>38443</v>
      </c>
      <c r="B130" s="249" t="s">
        <v>3</v>
      </c>
      <c r="C130">
        <v>178375</v>
      </c>
      <c r="E130" s="114"/>
      <c r="F130"/>
      <c r="G130"/>
      <c r="H130"/>
      <c r="I130"/>
      <c r="J130"/>
      <c r="K130"/>
      <c r="L130"/>
    </row>
    <row r="131" spans="1:12" x14ac:dyDescent="0.2">
      <c r="A131" s="249">
        <v>38473</v>
      </c>
      <c r="B131" s="249" t="s">
        <v>3</v>
      </c>
      <c r="C131">
        <v>177044</v>
      </c>
      <c r="E131" s="114"/>
      <c r="F131"/>
      <c r="G131"/>
      <c r="H131"/>
      <c r="I131"/>
      <c r="J131"/>
      <c r="K131"/>
      <c r="L131"/>
    </row>
    <row r="132" spans="1:12" x14ac:dyDescent="0.2">
      <c r="A132" s="249">
        <v>38504</v>
      </c>
      <c r="B132" s="249" t="s">
        <v>3</v>
      </c>
      <c r="C132">
        <v>175193</v>
      </c>
      <c r="E132" s="114"/>
      <c r="F132"/>
      <c r="G132"/>
      <c r="H132"/>
      <c r="I132"/>
      <c r="J132"/>
      <c r="K132"/>
      <c r="L132"/>
    </row>
    <row r="133" spans="1:12" x14ac:dyDescent="0.2">
      <c r="A133" s="249">
        <v>38534</v>
      </c>
      <c r="B133" s="249" t="s">
        <v>3</v>
      </c>
      <c r="C133">
        <v>176232</v>
      </c>
      <c r="E133" s="114"/>
      <c r="F133"/>
      <c r="G133"/>
      <c r="H133"/>
      <c r="I133"/>
      <c r="J133"/>
      <c r="K133"/>
      <c r="L133"/>
    </row>
    <row r="134" spans="1:12" x14ac:dyDescent="0.2">
      <c r="A134" s="249">
        <v>38565</v>
      </c>
      <c r="B134" s="249" t="s">
        <v>3</v>
      </c>
      <c r="C134">
        <v>175402</v>
      </c>
      <c r="E134" s="114"/>
      <c r="F134"/>
      <c r="G134"/>
      <c r="H134"/>
      <c r="I134"/>
      <c r="J134"/>
      <c r="K134"/>
      <c r="L134"/>
    </row>
    <row r="135" spans="1:12" x14ac:dyDescent="0.2">
      <c r="A135" s="249">
        <v>38596</v>
      </c>
      <c r="B135" s="249" t="s">
        <v>3</v>
      </c>
      <c r="C135">
        <v>174922</v>
      </c>
      <c r="E135" s="114"/>
      <c r="F135"/>
      <c r="G135"/>
      <c r="H135"/>
      <c r="I135"/>
      <c r="J135"/>
      <c r="K135"/>
      <c r="L135"/>
    </row>
    <row r="136" spans="1:12" x14ac:dyDescent="0.2">
      <c r="A136" s="249">
        <v>38626</v>
      </c>
      <c r="B136" s="249" t="s">
        <v>3</v>
      </c>
      <c r="C136">
        <v>173218</v>
      </c>
      <c r="E136" s="114"/>
      <c r="F136"/>
      <c r="G136"/>
      <c r="H136"/>
      <c r="I136"/>
      <c r="J136"/>
      <c r="K136"/>
      <c r="L136"/>
    </row>
    <row r="137" spans="1:12" x14ac:dyDescent="0.2">
      <c r="A137" s="249">
        <v>38657</v>
      </c>
      <c r="B137" s="249" t="s">
        <v>3</v>
      </c>
      <c r="C137">
        <v>177264</v>
      </c>
      <c r="E137" s="114"/>
      <c r="F137"/>
      <c r="G137"/>
      <c r="H137"/>
      <c r="I137"/>
      <c r="J137"/>
      <c r="K137"/>
      <c r="L137"/>
    </row>
    <row r="138" spans="1:12" x14ac:dyDescent="0.2">
      <c r="A138" s="249">
        <v>38687</v>
      </c>
      <c r="B138" s="249" t="s">
        <v>3</v>
      </c>
      <c r="C138">
        <v>179516</v>
      </c>
      <c r="E138" s="114"/>
      <c r="F138"/>
      <c r="G138"/>
      <c r="H138"/>
      <c r="I138"/>
      <c r="J138"/>
      <c r="K138"/>
      <c r="L138"/>
    </row>
    <row r="139" spans="1:12" x14ac:dyDescent="0.2">
      <c r="A139" s="249">
        <v>38718</v>
      </c>
      <c r="B139" s="249" t="s">
        <v>3</v>
      </c>
      <c r="C139">
        <v>180517</v>
      </c>
      <c r="E139" s="114"/>
      <c r="F139"/>
      <c r="G139"/>
      <c r="H139"/>
      <c r="I139"/>
      <c r="J139"/>
      <c r="K139"/>
      <c r="L139"/>
    </row>
    <row r="140" spans="1:12" x14ac:dyDescent="0.2">
      <c r="A140" s="249">
        <v>38749</v>
      </c>
      <c r="B140" s="249" t="s">
        <v>3</v>
      </c>
      <c r="C140">
        <v>177364</v>
      </c>
      <c r="E140" s="114"/>
      <c r="F140"/>
      <c r="G140"/>
      <c r="H140"/>
      <c r="I140"/>
      <c r="J140"/>
      <c r="K140"/>
      <c r="L140"/>
    </row>
    <row r="141" spans="1:12" x14ac:dyDescent="0.2">
      <c r="A141" s="249">
        <v>38777</v>
      </c>
      <c r="B141" s="249" t="s">
        <v>3</v>
      </c>
      <c r="C141">
        <v>177648</v>
      </c>
      <c r="E141" s="114"/>
      <c r="F141"/>
      <c r="G141"/>
      <c r="H141"/>
      <c r="I141"/>
      <c r="J141"/>
      <c r="K141"/>
      <c r="L141"/>
    </row>
    <row r="142" spans="1:12" x14ac:dyDescent="0.2">
      <c r="A142" s="249">
        <v>38808</v>
      </c>
      <c r="B142" s="249" t="s">
        <v>3</v>
      </c>
      <c r="C142">
        <v>177307</v>
      </c>
      <c r="E142" s="114"/>
      <c r="F142"/>
      <c r="G142"/>
      <c r="H142"/>
      <c r="I142"/>
      <c r="J142"/>
      <c r="K142"/>
      <c r="L142"/>
    </row>
    <row r="143" spans="1:12" x14ac:dyDescent="0.2">
      <c r="A143" s="249">
        <v>38838</v>
      </c>
      <c r="B143" s="249" t="s">
        <v>3</v>
      </c>
      <c r="C143">
        <v>181751</v>
      </c>
      <c r="E143" s="114"/>
      <c r="F143"/>
      <c r="G143"/>
      <c r="H143"/>
      <c r="I143"/>
      <c r="J143"/>
      <c r="K143"/>
      <c r="L143"/>
    </row>
    <row r="144" spans="1:12" x14ac:dyDescent="0.2">
      <c r="A144" s="249">
        <v>38869</v>
      </c>
      <c r="B144" s="249" t="s">
        <v>3</v>
      </c>
      <c r="C144">
        <v>181388</v>
      </c>
      <c r="E144" s="114"/>
      <c r="F144"/>
      <c r="G144"/>
      <c r="H144"/>
      <c r="I144"/>
      <c r="J144"/>
      <c r="K144"/>
      <c r="L144"/>
    </row>
    <row r="145" spans="1:12" x14ac:dyDescent="0.2">
      <c r="A145" s="249">
        <v>38899</v>
      </c>
      <c r="B145" s="249" t="s">
        <v>3</v>
      </c>
      <c r="C145">
        <v>184193</v>
      </c>
      <c r="E145" s="114"/>
      <c r="F145"/>
      <c r="G145"/>
      <c r="H145"/>
      <c r="I145"/>
      <c r="J145"/>
      <c r="K145"/>
      <c r="L145"/>
    </row>
    <row r="146" spans="1:12" x14ac:dyDescent="0.2">
      <c r="A146" s="249">
        <v>38930</v>
      </c>
      <c r="B146" s="249" t="s">
        <v>3</v>
      </c>
      <c r="C146">
        <v>181924</v>
      </c>
      <c r="E146" s="114"/>
      <c r="F146"/>
      <c r="G146"/>
      <c r="H146"/>
      <c r="I146"/>
      <c r="J146"/>
      <c r="K146"/>
      <c r="L146"/>
    </row>
    <row r="147" spans="1:12" x14ac:dyDescent="0.2">
      <c r="A147" s="249">
        <v>38961</v>
      </c>
      <c r="B147" s="249" t="s">
        <v>3</v>
      </c>
      <c r="C147">
        <v>184772</v>
      </c>
      <c r="E147" s="114"/>
      <c r="F147"/>
      <c r="G147"/>
      <c r="H147"/>
      <c r="I147"/>
      <c r="J147"/>
      <c r="K147"/>
      <c r="L147"/>
    </row>
    <row r="148" spans="1:12" x14ac:dyDescent="0.2">
      <c r="A148" s="249">
        <v>38991</v>
      </c>
      <c r="B148" s="249" t="s">
        <v>3</v>
      </c>
      <c r="C148">
        <v>187082</v>
      </c>
      <c r="E148" s="114"/>
      <c r="F148"/>
      <c r="G148"/>
      <c r="H148"/>
      <c r="I148"/>
      <c r="J148"/>
      <c r="K148"/>
      <c r="L148"/>
    </row>
    <row r="149" spans="1:12" x14ac:dyDescent="0.2">
      <c r="A149" s="249">
        <v>39022</v>
      </c>
      <c r="B149" s="249" t="s">
        <v>3</v>
      </c>
      <c r="C149">
        <v>191005</v>
      </c>
      <c r="E149" s="114"/>
      <c r="F149"/>
      <c r="G149"/>
      <c r="H149"/>
      <c r="I149"/>
      <c r="J149"/>
      <c r="K149"/>
      <c r="L149"/>
    </row>
    <row r="150" spans="1:12" x14ac:dyDescent="0.2">
      <c r="A150" s="249">
        <v>39052</v>
      </c>
      <c r="B150" s="249" t="s">
        <v>3</v>
      </c>
      <c r="C150">
        <v>193657</v>
      </c>
      <c r="E150" s="114"/>
      <c r="F150"/>
      <c r="G150"/>
      <c r="H150"/>
      <c r="I150"/>
      <c r="J150"/>
      <c r="K150"/>
      <c r="L150"/>
    </row>
    <row r="151" spans="1:12" x14ac:dyDescent="0.2">
      <c r="A151" s="249">
        <v>39083</v>
      </c>
      <c r="B151" s="249" t="s">
        <v>3</v>
      </c>
      <c r="C151">
        <v>192852</v>
      </c>
      <c r="E151" s="114"/>
      <c r="F151"/>
      <c r="G151"/>
      <c r="H151"/>
      <c r="I151"/>
      <c r="J151"/>
      <c r="K151"/>
      <c r="L151"/>
    </row>
    <row r="152" spans="1:12" x14ac:dyDescent="0.2">
      <c r="A152" s="249">
        <v>39114</v>
      </c>
      <c r="B152" s="249" t="s">
        <v>3</v>
      </c>
      <c r="C152">
        <v>191707</v>
      </c>
      <c r="E152" s="114"/>
      <c r="F152"/>
      <c r="G152"/>
      <c r="H152"/>
      <c r="I152"/>
      <c r="J152"/>
      <c r="K152"/>
      <c r="L152"/>
    </row>
    <row r="153" spans="1:12" x14ac:dyDescent="0.2">
      <c r="A153" s="249">
        <v>39142</v>
      </c>
      <c r="B153" s="249" t="s">
        <v>3</v>
      </c>
      <c r="C153">
        <v>193990</v>
      </c>
      <c r="E153" s="114"/>
      <c r="F153"/>
      <c r="G153"/>
      <c r="H153"/>
      <c r="I153"/>
      <c r="J153"/>
      <c r="K153"/>
      <c r="L153"/>
    </row>
    <row r="154" spans="1:12" x14ac:dyDescent="0.2">
      <c r="A154" s="249">
        <v>39173</v>
      </c>
      <c r="B154" s="249" t="s">
        <v>3</v>
      </c>
      <c r="C154">
        <v>195900</v>
      </c>
      <c r="E154" s="114"/>
      <c r="F154"/>
      <c r="G154"/>
      <c r="H154"/>
      <c r="I154"/>
      <c r="J154"/>
      <c r="K154"/>
      <c r="L154"/>
    </row>
    <row r="155" spans="1:12" x14ac:dyDescent="0.2">
      <c r="A155" s="249">
        <v>39203</v>
      </c>
      <c r="B155" s="249" t="s">
        <v>3</v>
      </c>
      <c r="C155">
        <v>197988</v>
      </c>
      <c r="E155" s="114"/>
      <c r="F155"/>
      <c r="G155"/>
      <c r="H155"/>
      <c r="I155"/>
      <c r="J155"/>
      <c r="K155"/>
      <c r="L155"/>
    </row>
    <row r="156" spans="1:12" x14ac:dyDescent="0.2">
      <c r="A156" s="249">
        <v>39234</v>
      </c>
      <c r="B156" s="249" t="s">
        <v>3</v>
      </c>
      <c r="C156">
        <v>198395</v>
      </c>
      <c r="E156" s="114"/>
      <c r="F156"/>
      <c r="G156"/>
      <c r="H156"/>
      <c r="I156"/>
      <c r="J156"/>
      <c r="K156"/>
      <c r="L156"/>
    </row>
    <row r="157" spans="1:12" x14ac:dyDescent="0.2">
      <c r="A157" s="249">
        <v>39264</v>
      </c>
      <c r="B157" s="249" t="s">
        <v>3</v>
      </c>
      <c r="C157">
        <v>199945</v>
      </c>
      <c r="E157" s="114"/>
      <c r="F157"/>
      <c r="G157"/>
      <c r="H157"/>
      <c r="I157"/>
      <c r="J157"/>
      <c r="K157"/>
      <c r="L157"/>
    </row>
    <row r="158" spans="1:12" x14ac:dyDescent="0.2">
      <c r="A158" s="249">
        <v>39295</v>
      </c>
      <c r="B158" s="249" t="s">
        <v>3</v>
      </c>
      <c r="C158">
        <v>202481</v>
      </c>
      <c r="E158" s="114"/>
      <c r="F158"/>
      <c r="G158"/>
      <c r="H158"/>
      <c r="I158"/>
      <c r="J158"/>
      <c r="K158"/>
      <c r="L158"/>
    </row>
    <row r="159" spans="1:12" x14ac:dyDescent="0.2">
      <c r="A159" s="249">
        <v>39326</v>
      </c>
      <c r="B159" s="249" t="s">
        <v>3</v>
      </c>
      <c r="C159">
        <v>203540</v>
      </c>
      <c r="E159" s="114"/>
      <c r="F159"/>
      <c r="G159"/>
      <c r="H159"/>
      <c r="I159"/>
      <c r="J159"/>
      <c r="K159"/>
      <c r="L159"/>
    </row>
    <row r="160" spans="1:12" x14ac:dyDescent="0.2">
      <c r="A160" s="249">
        <v>39356</v>
      </c>
      <c r="B160" s="249" t="s">
        <v>3</v>
      </c>
      <c r="C160">
        <v>204666</v>
      </c>
      <c r="E160" s="114"/>
      <c r="F160"/>
      <c r="G160"/>
      <c r="H160"/>
      <c r="I160"/>
      <c r="J160"/>
      <c r="K160"/>
      <c r="L160"/>
    </row>
    <row r="161" spans="1:12" x14ac:dyDescent="0.2">
      <c r="A161" s="249">
        <v>39387</v>
      </c>
      <c r="B161" s="249" t="s">
        <v>3</v>
      </c>
      <c r="C161">
        <v>205646</v>
      </c>
      <c r="E161" s="114"/>
      <c r="F161"/>
      <c r="G161"/>
      <c r="H161"/>
      <c r="I161"/>
      <c r="J161"/>
      <c r="K161"/>
      <c r="L161"/>
    </row>
    <row r="162" spans="1:12" x14ac:dyDescent="0.2">
      <c r="A162" s="249">
        <v>39417</v>
      </c>
      <c r="B162" s="249" t="s">
        <v>3</v>
      </c>
      <c r="C162">
        <v>206227</v>
      </c>
      <c r="E162" s="114"/>
      <c r="F162"/>
      <c r="G162"/>
      <c r="H162"/>
      <c r="I162"/>
      <c r="J162"/>
      <c r="K162"/>
      <c r="L162"/>
    </row>
    <row r="163" spans="1:12" x14ac:dyDescent="0.2">
      <c r="A163" s="249">
        <v>39448</v>
      </c>
      <c r="B163" s="249" t="s">
        <v>3</v>
      </c>
      <c r="C163">
        <v>205404</v>
      </c>
      <c r="E163" s="114"/>
      <c r="F163"/>
      <c r="G163"/>
      <c r="H163"/>
      <c r="I163"/>
      <c r="J163"/>
      <c r="K163"/>
      <c r="L163"/>
    </row>
    <row r="164" spans="1:12" x14ac:dyDescent="0.2">
      <c r="A164" s="249">
        <v>39479</v>
      </c>
      <c r="B164" s="249" t="s">
        <v>3</v>
      </c>
      <c r="C164">
        <v>201602</v>
      </c>
      <c r="E164" s="114"/>
      <c r="F164"/>
      <c r="G164"/>
      <c r="H164"/>
      <c r="I164"/>
      <c r="J164"/>
      <c r="K164"/>
      <c r="L164"/>
    </row>
    <row r="165" spans="1:12" x14ac:dyDescent="0.2">
      <c r="A165" s="249">
        <v>39508</v>
      </c>
      <c r="B165" s="249" t="s">
        <v>3</v>
      </c>
      <c r="C165">
        <v>199511</v>
      </c>
      <c r="E165" s="114"/>
      <c r="F165"/>
      <c r="G165"/>
      <c r="H165"/>
      <c r="I165"/>
      <c r="J165"/>
      <c r="K165"/>
      <c r="L165"/>
    </row>
    <row r="166" spans="1:12" x14ac:dyDescent="0.2">
      <c r="A166" s="249">
        <v>39539</v>
      </c>
      <c r="B166" s="249" t="s">
        <v>3</v>
      </c>
      <c r="C166">
        <v>197606</v>
      </c>
      <c r="E166" s="114"/>
      <c r="F166"/>
      <c r="G166"/>
      <c r="H166"/>
      <c r="I166"/>
      <c r="J166"/>
      <c r="K166"/>
      <c r="L166"/>
    </row>
    <row r="167" spans="1:12" x14ac:dyDescent="0.2">
      <c r="A167" s="249">
        <v>39569</v>
      </c>
      <c r="B167" s="249" t="s">
        <v>3</v>
      </c>
      <c r="C167">
        <v>197175</v>
      </c>
      <c r="E167" s="114"/>
      <c r="F167"/>
      <c r="G167"/>
      <c r="H167"/>
      <c r="I167"/>
      <c r="J167"/>
      <c r="K167"/>
      <c r="L167"/>
    </row>
    <row r="168" spans="1:12" x14ac:dyDescent="0.2">
      <c r="A168" s="249">
        <v>39600</v>
      </c>
      <c r="B168" s="249" t="s">
        <v>3</v>
      </c>
      <c r="C168">
        <v>196145</v>
      </c>
      <c r="E168" s="114"/>
      <c r="F168"/>
      <c r="G168"/>
      <c r="H168"/>
      <c r="I168"/>
      <c r="J168"/>
      <c r="K168"/>
      <c r="L168"/>
    </row>
    <row r="169" spans="1:12" x14ac:dyDescent="0.2">
      <c r="A169" s="249">
        <v>39630</v>
      </c>
      <c r="B169" s="249" t="s">
        <v>3</v>
      </c>
      <c r="C169">
        <v>192572</v>
      </c>
      <c r="E169" s="114"/>
      <c r="F169"/>
      <c r="G169"/>
      <c r="H169"/>
      <c r="I169"/>
      <c r="J169"/>
      <c r="K169"/>
      <c r="L169"/>
    </row>
    <row r="170" spans="1:12" x14ac:dyDescent="0.2">
      <c r="A170" s="249">
        <v>39661</v>
      </c>
      <c r="B170" s="249" t="s">
        <v>3</v>
      </c>
      <c r="C170">
        <v>189763</v>
      </c>
      <c r="E170" s="114"/>
      <c r="F170"/>
      <c r="G170"/>
      <c r="H170"/>
      <c r="I170"/>
      <c r="J170"/>
      <c r="K170"/>
      <c r="L170"/>
    </row>
    <row r="171" spans="1:12" x14ac:dyDescent="0.2">
      <c r="A171" s="249">
        <v>39692</v>
      </c>
      <c r="B171" s="249" t="s">
        <v>3</v>
      </c>
      <c r="C171">
        <v>185406</v>
      </c>
      <c r="E171" s="114"/>
      <c r="F171"/>
      <c r="G171"/>
      <c r="H171"/>
      <c r="I171"/>
      <c r="J171"/>
      <c r="K171"/>
      <c r="L171"/>
    </row>
    <row r="172" spans="1:12" x14ac:dyDescent="0.2">
      <c r="A172" s="249">
        <v>39722</v>
      </c>
      <c r="B172" s="249" t="s">
        <v>3</v>
      </c>
      <c r="C172">
        <v>183693</v>
      </c>
      <c r="E172" s="114"/>
      <c r="F172"/>
      <c r="G172"/>
      <c r="H172"/>
      <c r="I172"/>
      <c r="J172"/>
      <c r="K172"/>
      <c r="L172"/>
    </row>
    <row r="173" spans="1:12" x14ac:dyDescent="0.2">
      <c r="A173" s="249">
        <v>39753</v>
      </c>
      <c r="B173" s="249" t="s">
        <v>3</v>
      </c>
      <c r="C173">
        <v>179844</v>
      </c>
      <c r="E173" s="114"/>
      <c r="F173"/>
      <c r="G173"/>
      <c r="H173"/>
      <c r="I173"/>
      <c r="J173"/>
      <c r="K173"/>
      <c r="L173"/>
    </row>
    <row r="174" spans="1:12" x14ac:dyDescent="0.2">
      <c r="A174" s="249">
        <v>39783</v>
      </c>
      <c r="B174" s="249" t="s">
        <v>3</v>
      </c>
      <c r="C174">
        <v>178156</v>
      </c>
      <c r="E174" s="114"/>
      <c r="F174"/>
      <c r="G174"/>
      <c r="H174"/>
      <c r="I174"/>
      <c r="J174"/>
      <c r="K174"/>
      <c r="L174"/>
    </row>
    <row r="175" spans="1:12" x14ac:dyDescent="0.2">
      <c r="A175" s="249">
        <v>39814</v>
      </c>
      <c r="B175" s="249" t="s">
        <v>3</v>
      </c>
      <c r="C175">
        <v>173235</v>
      </c>
      <c r="E175" s="114"/>
      <c r="F175"/>
      <c r="G175"/>
      <c r="H175"/>
      <c r="I175"/>
      <c r="J175"/>
      <c r="K175"/>
      <c r="L175"/>
    </row>
    <row r="176" spans="1:12" x14ac:dyDescent="0.2">
      <c r="A176" s="249">
        <v>39845</v>
      </c>
      <c r="B176" s="249" t="s">
        <v>3</v>
      </c>
      <c r="C176">
        <v>168675</v>
      </c>
      <c r="E176" s="114"/>
      <c r="F176"/>
      <c r="G176"/>
      <c r="H176"/>
      <c r="I176"/>
      <c r="J176"/>
      <c r="K176"/>
      <c r="L176"/>
    </row>
    <row r="177" spans="1:12" x14ac:dyDescent="0.2">
      <c r="A177" s="249">
        <v>39873</v>
      </c>
      <c r="B177" s="249" t="s">
        <v>3</v>
      </c>
      <c r="C177">
        <v>163937</v>
      </c>
      <c r="E177" s="114"/>
      <c r="F177"/>
      <c r="G177"/>
      <c r="H177"/>
      <c r="I177"/>
      <c r="J177"/>
      <c r="K177"/>
      <c r="L177"/>
    </row>
    <row r="178" spans="1:12" x14ac:dyDescent="0.2">
      <c r="A178" s="249">
        <v>39904</v>
      </c>
      <c r="B178" s="249" t="s">
        <v>3</v>
      </c>
      <c r="C178">
        <v>166300</v>
      </c>
      <c r="E178" s="114"/>
      <c r="F178"/>
      <c r="G178"/>
      <c r="H178"/>
      <c r="I178"/>
      <c r="J178"/>
      <c r="K178"/>
      <c r="L178"/>
    </row>
    <row r="179" spans="1:12" x14ac:dyDescent="0.2">
      <c r="A179" s="249">
        <v>39934</v>
      </c>
      <c r="B179" s="249" t="s">
        <v>3</v>
      </c>
      <c r="C179">
        <v>169951</v>
      </c>
      <c r="E179" s="114"/>
      <c r="F179"/>
      <c r="G179"/>
      <c r="H179"/>
      <c r="I179"/>
      <c r="J179"/>
      <c r="K179"/>
      <c r="L179"/>
    </row>
    <row r="180" spans="1:12" x14ac:dyDescent="0.2">
      <c r="A180" s="249">
        <v>39965</v>
      </c>
      <c r="B180" s="249" t="s">
        <v>3</v>
      </c>
      <c r="C180">
        <v>175249</v>
      </c>
      <c r="E180" s="114"/>
      <c r="F180"/>
      <c r="G180"/>
      <c r="H180"/>
      <c r="I180"/>
      <c r="J180"/>
      <c r="K180"/>
      <c r="L180"/>
    </row>
    <row r="181" spans="1:12" x14ac:dyDescent="0.2">
      <c r="A181" s="249">
        <v>39995</v>
      </c>
      <c r="B181" s="249" t="s">
        <v>3</v>
      </c>
      <c r="C181">
        <v>174481</v>
      </c>
      <c r="E181" s="114"/>
      <c r="F181"/>
      <c r="G181"/>
      <c r="H181"/>
      <c r="I181"/>
      <c r="J181"/>
      <c r="K181"/>
      <c r="L181"/>
    </row>
    <row r="182" spans="1:12" x14ac:dyDescent="0.2">
      <c r="A182" s="249">
        <v>40026</v>
      </c>
      <c r="B182" s="249" t="s">
        <v>3</v>
      </c>
      <c r="C182">
        <v>173314</v>
      </c>
      <c r="E182" s="114"/>
      <c r="F182"/>
      <c r="G182"/>
      <c r="H182"/>
      <c r="I182"/>
      <c r="J182"/>
      <c r="K182"/>
      <c r="L182"/>
    </row>
    <row r="183" spans="1:12" x14ac:dyDescent="0.2">
      <c r="A183" s="249">
        <v>40057</v>
      </c>
      <c r="B183" s="249" t="s">
        <v>3</v>
      </c>
      <c r="C183">
        <v>170690</v>
      </c>
      <c r="E183" s="114"/>
      <c r="F183"/>
      <c r="G183"/>
      <c r="H183"/>
      <c r="I183"/>
      <c r="J183"/>
      <c r="K183"/>
      <c r="L183"/>
    </row>
    <row r="184" spans="1:12" x14ac:dyDescent="0.2">
      <c r="A184" s="249">
        <v>40087</v>
      </c>
      <c r="B184" s="249" t="s">
        <v>3</v>
      </c>
      <c r="C184">
        <v>173804</v>
      </c>
      <c r="E184" s="114"/>
      <c r="F184"/>
      <c r="G184"/>
      <c r="H184"/>
      <c r="I184"/>
      <c r="J184"/>
      <c r="K184"/>
      <c r="L184"/>
    </row>
    <row r="185" spans="1:12" x14ac:dyDescent="0.2">
      <c r="A185" s="249">
        <v>40118</v>
      </c>
      <c r="B185" s="249" t="s">
        <v>3</v>
      </c>
      <c r="C185">
        <v>176475</v>
      </c>
      <c r="E185" s="114"/>
      <c r="F185"/>
      <c r="G185"/>
      <c r="H185"/>
      <c r="I185"/>
      <c r="J185"/>
      <c r="K185"/>
      <c r="L185"/>
    </row>
    <row r="186" spans="1:12" x14ac:dyDescent="0.2">
      <c r="A186" s="249">
        <v>40148</v>
      </c>
      <c r="B186" s="249" t="s">
        <v>3</v>
      </c>
      <c r="C186">
        <v>178065</v>
      </c>
      <c r="E186" s="114"/>
      <c r="F186"/>
      <c r="G186"/>
      <c r="H186"/>
      <c r="I186"/>
      <c r="J186"/>
      <c r="K186"/>
      <c r="L186"/>
    </row>
    <row r="187" spans="1:12" x14ac:dyDescent="0.2">
      <c r="A187" s="249">
        <v>40179</v>
      </c>
      <c r="B187" s="249" t="s">
        <v>3</v>
      </c>
      <c r="C187">
        <v>178138</v>
      </c>
      <c r="E187" s="114"/>
      <c r="F187"/>
      <c r="G187"/>
      <c r="H187"/>
      <c r="I187"/>
      <c r="J187"/>
      <c r="K187"/>
      <c r="L187"/>
    </row>
    <row r="188" spans="1:12" x14ac:dyDescent="0.2">
      <c r="A188" s="249">
        <v>40210</v>
      </c>
      <c r="B188" s="249" t="s">
        <v>3</v>
      </c>
      <c r="C188">
        <v>179398</v>
      </c>
      <c r="E188" s="114"/>
      <c r="F188"/>
      <c r="G188"/>
      <c r="H188"/>
      <c r="I188"/>
      <c r="J188"/>
      <c r="K188"/>
      <c r="L188"/>
    </row>
    <row r="189" spans="1:12" x14ac:dyDescent="0.2">
      <c r="A189" s="249">
        <v>40238</v>
      </c>
      <c r="B189" s="249" t="s">
        <v>3</v>
      </c>
      <c r="C189">
        <v>179011</v>
      </c>
      <c r="E189" s="114"/>
      <c r="F189"/>
      <c r="G189"/>
      <c r="H189"/>
      <c r="I189"/>
      <c r="J189"/>
      <c r="K189"/>
      <c r="L189"/>
    </row>
    <row r="190" spans="1:12" x14ac:dyDescent="0.2">
      <c r="A190" s="249">
        <v>40269</v>
      </c>
      <c r="B190" s="249" t="s">
        <v>3</v>
      </c>
      <c r="C190">
        <v>181547</v>
      </c>
      <c r="E190" s="114"/>
      <c r="F190"/>
      <c r="G190"/>
      <c r="H190"/>
      <c r="I190"/>
      <c r="J190"/>
      <c r="K190"/>
      <c r="L190"/>
    </row>
    <row r="191" spans="1:12" x14ac:dyDescent="0.2">
      <c r="A191" s="249">
        <v>40299</v>
      </c>
      <c r="B191" s="249" t="s">
        <v>3</v>
      </c>
      <c r="C191">
        <v>183720</v>
      </c>
      <c r="E191" s="114"/>
      <c r="F191"/>
      <c r="G191"/>
      <c r="H191"/>
      <c r="I191"/>
      <c r="J191"/>
      <c r="K191"/>
      <c r="L191"/>
    </row>
    <row r="192" spans="1:12" x14ac:dyDescent="0.2">
      <c r="A192" s="249">
        <v>40330</v>
      </c>
      <c r="B192" s="249" t="s">
        <v>3</v>
      </c>
      <c r="C192">
        <v>184896</v>
      </c>
      <c r="E192" s="114"/>
      <c r="F192"/>
      <c r="G192"/>
      <c r="H192"/>
      <c r="I192"/>
      <c r="J192"/>
      <c r="K192"/>
      <c r="L192"/>
    </row>
    <row r="193" spans="1:12" x14ac:dyDescent="0.2">
      <c r="A193" s="249">
        <v>40360</v>
      </c>
      <c r="B193" s="249" t="s">
        <v>3</v>
      </c>
      <c r="C193">
        <v>185283</v>
      </c>
      <c r="E193" s="114"/>
      <c r="F193"/>
      <c r="G193"/>
      <c r="H193"/>
      <c r="I193"/>
      <c r="J193"/>
      <c r="K193"/>
      <c r="L193"/>
    </row>
    <row r="194" spans="1:12" x14ac:dyDescent="0.2">
      <c r="A194" s="249">
        <v>40391</v>
      </c>
      <c r="B194" s="249" t="s">
        <v>3</v>
      </c>
      <c r="C194">
        <v>184443</v>
      </c>
      <c r="E194" s="114"/>
      <c r="F194"/>
      <c r="G194"/>
      <c r="H194"/>
      <c r="I194"/>
      <c r="J194"/>
      <c r="K194"/>
      <c r="L194"/>
    </row>
    <row r="195" spans="1:12" x14ac:dyDescent="0.2">
      <c r="A195" s="249">
        <v>40422</v>
      </c>
      <c r="B195" s="249" t="s">
        <v>3</v>
      </c>
      <c r="C195">
        <v>186642</v>
      </c>
      <c r="E195" s="114"/>
      <c r="F195"/>
      <c r="G195"/>
      <c r="H195"/>
      <c r="I195"/>
      <c r="J195"/>
      <c r="K195"/>
      <c r="L195"/>
    </row>
    <row r="196" spans="1:12" x14ac:dyDescent="0.2">
      <c r="A196" s="249">
        <v>40452</v>
      </c>
      <c r="B196" s="249" t="s">
        <v>3</v>
      </c>
      <c r="C196">
        <v>186658</v>
      </c>
      <c r="E196" s="114"/>
      <c r="F196"/>
      <c r="G196"/>
      <c r="H196"/>
      <c r="I196"/>
      <c r="J196"/>
      <c r="K196"/>
      <c r="L196"/>
    </row>
    <row r="197" spans="1:12" x14ac:dyDescent="0.2">
      <c r="A197" s="249">
        <v>40483</v>
      </c>
      <c r="B197" s="249" t="s">
        <v>3</v>
      </c>
      <c r="C197">
        <v>184926</v>
      </c>
      <c r="E197" s="114"/>
      <c r="F197"/>
      <c r="G197"/>
      <c r="H197"/>
      <c r="I197"/>
      <c r="J197"/>
      <c r="K197"/>
      <c r="L197"/>
    </row>
    <row r="198" spans="1:12" x14ac:dyDescent="0.2">
      <c r="A198" s="249">
        <v>40513</v>
      </c>
      <c r="B198" s="249" t="s">
        <v>3</v>
      </c>
      <c r="C198">
        <v>183318</v>
      </c>
      <c r="E198" s="114"/>
      <c r="F198"/>
      <c r="G198"/>
      <c r="H198"/>
      <c r="I198"/>
      <c r="J198"/>
      <c r="K198"/>
      <c r="L198"/>
    </row>
    <row r="199" spans="1:12" x14ac:dyDescent="0.2">
      <c r="A199" s="249">
        <v>40544</v>
      </c>
      <c r="B199" s="249" t="s">
        <v>3</v>
      </c>
      <c r="C199">
        <v>183327</v>
      </c>
      <c r="E199" s="114"/>
      <c r="F199"/>
      <c r="G199"/>
      <c r="H199"/>
      <c r="I199"/>
      <c r="J199"/>
      <c r="K199"/>
      <c r="L199"/>
    </row>
    <row r="200" spans="1:12" x14ac:dyDescent="0.2">
      <c r="A200" s="249">
        <v>40575</v>
      </c>
      <c r="B200" s="249" t="s">
        <v>3</v>
      </c>
      <c r="C200">
        <v>183206</v>
      </c>
      <c r="E200" s="114"/>
      <c r="F200"/>
      <c r="G200"/>
      <c r="H200"/>
      <c r="I200"/>
      <c r="J200"/>
      <c r="K200"/>
      <c r="L200"/>
    </row>
    <row r="201" spans="1:12" x14ac:dyDescent="0.2">
      <c r="A201" s="249">
        <v>40603</v>
      </c>
      <c r="B201" s="249" t="s">
        <v>3</v>
      </c>
      <c r="C201">
        <v>183993</v>
      </c>
      <c r="E201" s="114"/>
      <c r="F201"/>
      <c r="G201"/>
      <c r="H201"/>
      <c r="I201"/>
      <c r="J201"/>
      <c r="K201"/>
      <c r="L201"/>
    </row>
    <row r="202" spans="1:12" x14ac:dyDescent="0.2">
      <c r="A202" s="249">
        <v>40634</v>
      </c>
      <c r="B202" s="249" t="s">
        <v>3</v>
      </c>
      <c r="C202">
        <v>183814</v>
      </c>
      <c r="E202" s="114"/>
      <c r="F202"/>
      <c r="G202"/>
      <c r="H202"/>
      <c r="I202"/>
      <c r="J202"/>
      <c r="K202"/>
      <c r="L202"/>
    </row>
    <row r="203" spans="1:12" x14ac:dyDescent="0.2">
      <c r="A203" s="249">
        <v>40664</v>
      </c>
      <c r="B203" s="249" t="s">
        <v>3</v>
      </c>
      <c r="C203">
        <v>182578</v>
      </c>
      <c r="E203" s="114"/>
      <c r="F203"/>
      <c r="G203"/>
      <c r="H203"/>
      <c r="I203"/>
      <c r="J203"/>
      <c r="K203"/>
      <c r="L203"/>
    </row>
    <row r="204" spans="1:12" x14ac:dyDescent="0.2">
      <c r="A204" s="249">
        <v>40695</v>
      </c>
      <c r="B204" s="249" t="s">
        <v>3</v>
      </c>
      <c r="C204">
        <v>182546</v>
      </c>
      <c r="E204" s="114"/>
      <c r="F204"/>
      <c r="G204"/>
      <c r="H204"/>
      <c r="I204"/>
      <c r="J204"/>
      <c r="K204"/>
      <c r="L204"/>
    </row>
    <row r="205" spans="1:12" x14ac:dyDescent="0.2">
      <c r="A205" s="249">
        <v>40725</v>
      </c>
      <c r="B205" s="249" t="s">
        <v>3</v>
      </c>
      <c r="C205">
        <v>180122</v>
      </c>
      <c r="E205" s="114"/>
      <c r="F205"/>
      <c r="G205"/>
      <c r="H205"/>
      <c r="I205"/>
      <c r="J205"/>
      <c r="K205"/>
      <c r="L205"/>
    </row>
    <row r="206" spans="1:12" x14ac:dyDescent="0.2">
      <c r="A206" s="249">
        <v>40756</v>
      </c>
      <c r="B206" s="249" t="s">
        <v>3</v>
      </c>
      <c r="C206">
        <v>181903</v>
      </c>
      <c r="E206" s="114"/>
      <c r="F206"/>
      <c r="G206"/>
      <c r="H206"/>
      <c r="I206"/>
      <c r="J206"/>
      <c r="K206"/>
      <c r="L206"/>
    </row>
    <row r="207" spans="1:12" x14ac:dyDescent="0.2">
      <c r="A207" s="249">
        <v>40787</v>
      </c>
      <c r="B207" s="249" t="s">
        <v>3</v>
      </c>
      <c r="C207">
        <v>181243</v>
      </c>
      <c r="E207" s="114"/>
      <c r="F207"/>
      <c r="G207"/>
      <c r="H207"/>
      <c r="I207"/>
      <c r="J207"/>
      <c r="K207"/>
      <c r="L207"/>
    </row>
    <row r="208" spans="1:12" x14ac:dyDescent="0.2">
      <c r="A208" s="249">
        <v>40817</v>
      </c>
      <c r="B208" s="249" t="s">
        <v>3</v>
      </c>
      <c r="C208">
        <v>179017</v>
      </c>
      <c r="E208" s="114"/>
      <c r="F208"/>
      <c r="G208"/>
      <c r="H208"/>
      <c r="I208"/>
      <c r="J208"/>
      <c r="K208"/>
      <c r="L208"/>
    </row>
    <row r="209" spans="1:12" x14ac:dyDescent="0.2">
      <c r="A209" s="249">
        <v>40848</v>
      </c>
      <c r="B209" s="249" t="s">
        <v>3</v>
      </c>
      <c r="C209">
        <v>180421</v>
      </c>
      <c r="E209" s="114"/>
      <c r="F209"/>
      <c r="G209"/>
      <c r="H209"/>
      <c r="I209"/>
      <c r="J209"/>
      <c r="K209"/>
      <c r="L209"/>
    </row>
    <row r="210" spans="1:12" x14ac:dyDescent="0.2">
      <c r="A210" s="249">
        <v>40878</v>
      </c>
      <c r="B210" s="249" t="s">
        <v>3</v>
      </c>
      <c r="C210">
        <v>181606</v>
      </c>
      <c r="E210" s="114"/>
      <c r="F210"/>
      <c r="G210"/>
      <c r="H210"/>
      <c r="I210"/>
      <c r="J210"/>
      <c r="K210"/>
      <c r="L210"/>
    </row>
    <row r="211" spans="1:12" x14ac:dyDescent="0.2">
      <c r="A211" s="249">
        <v>40909</v>
      </c>
      <c r="B211" s="249" t="s">
        <v>3</v>
      </c>
      <c r="C211">
        <v>184386</v>
      </c>
      <c r="E211" s="114"/>
      <c r="F211"/>
      <c r="G211"/>
      <c r="H211"/>
      <c r="I211"/>
      <c r="J211"/>
      <c r="K211"/>
      <c r="L211"/>
    </row>
    <row r="212" spans="1:12" x14ac:dyDescent="0.2">
      <c r="A212" s="249">
        <v>40940</v>
      </c>
      <c r="B212" s="249" t="s">
        <v>3</v>
      </c>
      <c r="C212">
        <v>181506</v>
      </c>
      <c r="E212" s="114"/>
      <c r="F212"/>
      <c r="G212"/>
      <c r="H212"/>
      <c r="I212"/>
      <c r="J212"/>
      <c r="K212"/>
      <c r="L212"/>
    </row>
    <row r="213" spans="1:12" x14ac:dyDescent="0.2">
      <c r="A213" s="249">
        <v>40969</v>
      </c>
      <c r="B213" s="249" t="s">
        <v>3</v>
      </c>
      <c r="C213">
        <v>180189</v>
      </c>
      <c r="E213" s="114"/>
      <c r="F213"/>
      <c r="G213"/>
      <c r="H213"/>
      <c r="I213"/>
      <c r="J213"/>
      <c r="K213"/>
      <c r="L213"/>
    </row>
    <row r="214" spans="1:12" x14ac:dyDescent="0.2">
      <c r="A214" s="249">
        <v>41000</v>
      </c>
      <c r="B214" s="249" t="s">
        <v>3</v>
      </c>
      <c r="C214">
        <v>183010</v>
      </c>
      <c r="E214" s="114"/>
      <c r="F214"/>
      <c r="G214"/>
      <c r="H214"/>
      <c r="I214"/>
      <c r="J214"/>
      <c r="K214"/>
      <c r="L214"/>
    </row>
    <row r="215" spans="1:12" x14ac:dyDescent="0.2">
      <c r="A215" s="249">
        <v>41030</v>
      </c>
      <c r="B215" s="249" t="s">
        <v>3</v>
      </c>
      <c r="C215">
        <v>185355</v>
      </c>
      <c r="E215" s="114"/>
      <c r="F215"/>
      <c r="G215"/>
      <c r="H215"/>
      <c r="I215"/>
      <c r="J215"/>
      <c r="K215"/>
      <c r="L215"/>
    </row>
    <row r="216" spans="1:12" x14ac:dyDescent="0.2">
      <c r="A216" s="249">
        <v>41061</v>
      </c>
      <c r="B216" s="249" t="s">
        <v>3</v>
      </c>
      <c r="C216">
        <v>187632</v>
      </c>
      <c r="E216" s="114"/>
      <c r="F216"/>
      <c r="G216"/>
      <c r="H216"/>
      <c r="I216"/>
      <c r="J216"/>
      <c r="K216"/>
      <c r="L216"/>
    </row>
    <row r="217" spans="1:12" x14ac:dyDescent="0.2">
      <c r="A217" s="249">
        <v>41091</v>
      </c>
      <c r="B217" s="249" t="s">
        <v>3</v>
      </c>
      <c r="C217">
        <v>186714</v>
      </c>
      <c r="E217" s="114"/>
      <c r="F217"/>
      <c r="G217"/>
      <c r="H217"/>
      <c r="I217"/>
      <c r="J217"/>
      <c r="K217"/>
      <c r="L217"/>
    </row>
    <row r="218" spans="1:12" x14ac:dyDescent="0.2">
      <c r="A218" s="249">
        <v>41122</v>
      </c>
      <c r="B218" s="249" t="s">
        <v>3</v>
      </c>
      <c r="C218">
        <v>186006</v>
      </c>
      <c r="E218" s="114"/>
      <c r="F218"/>
      <c r="G218"/>
      <c r="H218"/>
      <c r="I218"/>
      <c r="J218"/>
      <c r="K218"/>
      <c r="L218"/>
    </row>
    <row r="219" spans="1:12" x14ac:dyDescent="0.2">
      <c r="A219" s="249">
        <v>41153</v>
      </c>
      <c r="B219" s="249" t="s">
        <v>3</v>
      </c>
      <c r="C219">
        <v>182925</v>
      </c>
      <c r="E219" s="114"/>
      <c r="F219"/>
      <c r="G219"/>
      <c r="H219"/>
      <c r="I219"/>
      <c r="J219"/>
      <c r="K219"/>
      <c r="L219"/>
    </row>
    <row r="220" spans="1:12" x14ac:dyDescent="0.2">
      <c r="A220" s="249">
        <v>41183</v>
      </c>
      <c r="B220" s="249" t="s">
        <v>3</v>
      </c>
      <c r="C220">
        <v>182944</v>
      </c>
      <c r="E220" s="114"/>
      <c r="F220"/>
      <c r="G220"/>
      <c r="H220"/>
      <c r="I220"/>
      <c r="J220"/>
      <c r="K220"/>
      <c r="L220"/>
    </row>
    <row r="221" spans="1:12" x14ac:dyDescent="0.2">
      <c r="A221" s="249">
        <v>41214</v>
      </c>
      <c r="B221" s="249" t="s">
        <v>3</v>
      </c>
      <c r="C221">
        <v>183277</v>
      </c>
      <c r="E221" s="114"/>
      <c r="F221"/>
      <c r="G221"/>
      <c r="H221"/>
      <c r="I221"/>
      <c r="J221"/>
      <c r="K221"/>
      <c r="L221"/>
    </row>
    <row r="222" spans="1:12" x14ac:dyDescent="0.2">
      <c r="A222" s="249">
        <v>41244</v>
      </c>
      <c r="B222" s="249" t="s">
        <v>3</v>
      </c>
      <c r="C222">
        <v>181638</v>
      </c>
      <c r="E222" s="114"/>
      <c r="F222"/>
      <c r="G222"/>
      <c r="H222"/>
      <c r="I222"/>
      <c r="J222"/>
      <c r="K222"/>
      <c r="L222"/>
    </row>
    <row r="223" spans="1:12" x14ac:dyDescent="0.2">
      <c r="A223" s="249">
        <v>41275</v>
      </c>
      <c r="B223" s="249" t="s">
        <v>3</v>
      </c>
      <c r="C223">
        <v>178049</v>
      </c>
      <c r="E223" s="114"/>
      <c r="F223"/>
      <c r="G223"/>
      <c r="H223"/>
      <c r="I223"/>
      <c r="J223"/>
      <c r="K223"/>
      <c r="L223"/>
    </row>
    <row r="224" spans="1:12" x14ac:dyDescent="0.2">
      <c r="A224" s="249">
        <v>41306</v>
      </c>
      <c r="B224" s="249" t="s">
        <v>3</v>
      </c>
      <c r="C224">
        <v>177241</v>
      </c>
      <c r="E224" s="114"/>
      <c r="F224"/>
      <c r="G224"/>
      <c r="H224"/>
      <c r="I224"/>
      <c r="J224"/>
      <c r="K224"/>
      <c r="L224"/>
    </row>
    <row r="225" spans="1:12" x14ac:dyDescent="0.2">
      <c r="A225" s="249">
        <v>41334</v>
      </c>
      <c r="B225" s="249" t="s">
        <v>3</v>
      </c>
      <c r="C225">
        <v>183875</v>
      </c>
      <c r="E225" s="114"/>
      <c r="F225"/>
      <c r="G225"/>
      <c r="H225"/>
      <c r="I225"/>
      <c r="J225"/>
      <c r="K225"/>
      <c r="L225"/>
    </row>
    <row r="226" spans="1:12" x14ac:dyDescent="0.2">
      <c r="A226" s="249">
        <v>41365</v>
      </c>
      <c r="B226" s="249" t="s">
        <v>3</v>
      </c>
      <c r="C226">
        <v>185839</v>
      </c>
      <c r="E226" s="114"/>
      <c r="F226"/>
      <c r="G226"/>
      <c r="H226"/>
      <c r="I226"/>
      <c r="J226"/>
      <c r="K226"/>
      <c r="L226"/>
    </row>
    <row r="227" spans="1:12" x14ac:dyDescent="0.2">
      <c r="A227" s="249">
        <v>41395</v>
      </c>
      <c r="B227" s="249" t="s">
        <v>3</v>
      </c>
      <c r="C227">
        <v>188111</v>
      </c>
      <c r="E227" s="114"/>
      <c r="F227"/>
      <c r="G227"/>
      <c r="H227"/>
      <c r="I227"/>
      <c r="J227"/>
      <c r="K227"/>
      <c r="L227"/>
    </row>
    <row r="228" spans="1:12" x14ac:dyDescent="0.2">
      <c r="A228" s="249">
        <v>41426</v>
      </c>
      <c r="B228" s="249" t="s">
        <v>3</v>
      </c>
      <c r="C228">
        <v>186669</v>
      </c>
      <c r="E228" s="114"/>
      <c r="F228"/>
      <c r="G228"/>
      <c r="H228"/>
      <c r="I228"/>
      <c r="J228"/>
      <c r="K228"/>
      <c r="L228"/>
    </row>
    <row r="229" spans="1:12" x14ac:dyDescent="0.2">
      <c r="A229" s="249">
        <v>41456</v>
      </c>
      <c r="B229" s="249" t="s">
        <v>3</v>
      </c>
      <c r="C229">
        <v>188102</v>
      </c>
      <c r="E229" s="114"/>
      <c r="F229"/>
      <c r="G229"/>
      <c r="H229"/>
      <c r="I229"/>
      <c r="J229"/>
      <c r="K229"/>
      <c r="L229"/>
    </row>
    <row r="230" spans="1:12" x14ac:dyDescent="0.2">
      <c r="A230" s="249">
        <v>41487</v>
      </c>
      <c r="B230" s="249" t="s">
        <v>3</v>
      </c>
      <c r="C230">
        <v>188028</v>
      </c>
      <c r="E230" s="114"/>
      <c r="F230"/>
      <c r="G230"/>
      <c r="H230"/>
      <c r="I230"/>
      <c r="J230"/>
      <c r="K230"/>
      <c r="L230"/>
    </row>
    <row r="231" spans="1:12" x14ac:dyDescent="0.2">
      <c r="A231" s="249">
        <v>41518</v>
      </c>
      <c r="B231" s="249" t="s">
        <v>3</v>
      </c>
      <c r="C231">
        <v>186975</v>
      </c>
      <c r="E231" s="114"/>
      <c r="F231"/>
      <c r="G231"/>
      <c r="H231"/>
      <c r="I231"/>
      <c r="J231"/>
      <c r="K231"/>
      <c r="L231"/>
    </row>
    <row r="232" spans="1:12" x14ac:dyDescent="0.2">
      <c r="A232" s="249">
        <v>41548</v>
      </c>
      <c r="B232" s="249" t="s">
        <v>3</v>
      </c>
      <c r="C232">
        <v>189285</v>
      </c>
      <c r="E232" s="114"/>
      <c r="F232"/>
      <c r="G232"/>
      <c r="H232"/>
      <c r="I232"/>
      <c r="J232"/>
      <c r="K232"/>
      <c r="L232"/>
    </row>
    <row r="233" spans="1:12" x14ac:dyDescent="0.2">
      <c r="A233" s="249">
        <v>41579</v>
      </c>
      <c r="B233" s="249" t="s">
        <v>3</v>
      </c>
      <c r="C233">
        <v>189643</v>
      </c>
      <c r="E233" s="114"/>
      <c r="F233"/>
      <c r="G233"/>
      <c r="H233"/>
      <c r="I233"/>
      <c r="J233"/>
      <c r="K233"/>
      <c r="L233"/>
    </row>
    <row r="234" spans="1:12" x14ac:dyDescent="0.2">
      <c r="A234" s="249">
        <v>41609</v>
      </c>
      <c r="B234" s="249" t="s">
        <v>3</v>
      </c>
      <c r="C234">
        <v>192738</v>
      </c>
      <c r="E234" s="114"/>
      <c r="F234"/>
      <c r="G234"/>
      <c r="H234"/>
      <c r="I234"/>
      <c r="J234"/>
      <c r="K234"/>
      <c r="L234"/>
    </row>
    <row r="235" spans="1:12" x14ac:dyDescent="0.2">
      <c r="A235" s="249">
        <v>41640</v>
      </c>
      <c r="B235" s="249" t="s">
        <v>3</v>
      </c>
      <c r="C235">
        <v>191219</v>
      </c>
      <c r="E235" s="114"/>
      <c r="F235"/>
      <c r="G235"/>
      <c r="H235"/>
      <c r="I235"/>
      <c r="J235"/>
      <c r="K235"/>
      <c r="L235"/>
    </row>
    <row r="236" spans="1:12" x14ac:dyDescent="0.2">
      <c r="A236" s="249">
        <v>41671</v>
      </c>
      <c r="B236" s="249" t="s">
        <v>3</v>
      </c>
      <c r="C236">
        <v>191990</v>
      </c>
      <c r="E236" s="114"/>
    </row>
    <row r="237" spans="1:12" x14ac:dyDescent="0.2">
      <c r="A237" s="249">
        <v>41699</v>
      </c>
      <c r="B237" s="249" t="s">
        <v>3</v>
      </c>
      <c r="C237">
        <v>190929</v>
      </c>
      <c r="E237" s="114"/>
    </row>
    <row r="238" spans="1:12" x14ac:dyDescent="0.2">
      <c r="A238" s="249">
        <v>41730</v>
      </c>
      <c r="B238" s="249" t="s">
        <v>3</v>
      </c>
      <c r="C238">
        <v>193241</v>
      </c>
      <c r="E238" s="114"/>
    </row>
    <row r="239" spans="1:12" x14ac:dyDescent="0.2">
      <c r="A239" s="249">
        <v>41760</v>
      </c>
      <c r="B239" s="249" t="s">
        <v>3</v>
      </c>
      <c r="C239">
        <v>196270</v>
      </c>
      <c r="E239" s="114"/>
    </row>
    <row r="240" spans="1:12" x14ac:dyDescent="0.2">
      <c r="A240" s="249">
        <v>41791</v>
      </c>
      <c r="B240" s="249" t="s">
        <v>3</v>
      </c>
      <c r="C240">
        <v>202024</v>
      </c>
      <c r="E240" s="114"/>
    </row>
    <row r="241" spans="1:5" x14ac:dyDescent="0.2">
      <c r="A241" s="249">
        <v>41821</v>
      </c>
      <c r="B241" s="249" t="s">
        <v>3</v>
      </c>
      <c r="C241">
        <v>201867</v>
      </c>
      <c r="E241" s="114"/>
    </row>
    <row r="242" spans="1:5" x14ac:dyDescent="0.2">
      <c r="A242" s="249">
        <v>41852</v>
      </c>
      <c r="B242" s="249" t="s">
        <v>3</v>
      </c>
      <c r="C242">
        <v>203103</v>
      </c>
      <c r="E242" s="114"/>
    </row>
    <row r="243" spans="1:5" x14ac:dyDescent="0.2">
      <c r="A243" s="249">
        <v>41883</v>
      </c>
      <c r="B243" s="249" t="s">
        <v>3</v>
      </c>
      <c r="C243">
        <v>199736</v>
      </c>
      <c r="E243" s="114"/>
    </row>
    <row r="244" spans="1:5" x14ac:dyDescent="0.2">
      <c r="A244" s="249">
        <v>41913</v>
      </c>
      <c r="B244" s="249" t="s">
        <v>3</v>
      </c>
      <c r="C244">
        <v>202041</v>
      </c>
      <c r="E244" s="114"/>
    </row>
    <row r="245" spans="1:5" x14ac:dyDescent="0.2">
      <c r="A245" s="249">
        <v>41944</v>
      </c>
      <c r="B245" s="249" t="s">
        <v>3</v>
      </c>
      <c r="C245">
        <v>203248</v>
      </c>
      <c r="E245" s="114"/>
    </row>
    <row r="246" spans="1:5" x14ac:dyDescent="0.2">
      <c r="A246" s="249">
        <v>41974</v>
      </c>
      <c r="B246" s="249" t="s">
        <v>3</v>
      </c>
      <c r="C246">
        <v>206777</v>
      </c>
      <c r="E246" s="114"/>
    </row>
    <row r="247" spans="1:5" x14ac:dyDescent="0.2">
      <c r="A247" s="249">
        <v>42005</v>
      </c>
      <c r="B247" s="249" t="s">
        <v>3</v>
      </c>
      <c r="C247">
        <v>210561</v>
      </c>
      <c r="E247" s="114"/>
    </row>
    <row r="248" spans="1:5" x14ac:dyDescent="0.2">
      <c r="A248" s="249">
        <v>42036</v>
      </c>
      <c r="B248" s="249" t="s">
        <v>3</v>
      </c>
      <c r="C248">
        <v>209472</v>
      </c>
      <c r="E248" s="114"/>
    </row>
    <row r="249" spans="1:5" x14ac:dyDescent="0.2">
      <c r="A249" s="249">
        <v>42064</v>
      </c>
      <c r="B249" s="249" t="s">
        <v>3</v>
      </c>
      <c r="C249">
        <v>210053</v>
      </c>
      <c r="E249" s="114"/>
    </row>
    <row r="250" spans="1:5" x14ac:dyDescent="0.2">
      <c r="A250" s="249">
        <v>42095</v>
      </c>
      <c r="B250" s="249" t="s">
        <v>3</v>
      </c>
      <c r="C250">
        <v>208298</v>
      </c>
      <c r="E250" s="114"/>
    </row>
    <row r="251" spans="1:5" x14ac:dyDescent="0.2">
      <c r="A251" s="249">
        <v>42125</v>
      </c>
      <c r="B251" s="249" t="s">
        <v>3</v>
      </c>
      <c r="C251">
        <v>211674</v>
      </c>
      <c r="E251" s="114"/>
    </row>
    <row r="252" spans="1:5" x14ac:dyDescent="0.2">
      <c r="A252" s="249">
        <v>42156</v>
      </c>
      <c r="B252" s="249" t="s">
        <v>3</v>
      </c>
      <c r="C252">
        <v>212984</v>
      </c>
      <c r="E252" s="114"/>
    </row>
    <row r="253" spans="1:5" x14ac:dyDescent="0.2">
      <c r="A253" s="249">
        <v>42186</v>
      </c>
      <c r="B253" s="249" t="s">
        <v>3</v>
      </c>
      <c r="C253">
        <v>214755</v>
      </c>
      <c r="E253" s="114"/>
    </row>
    <row r="254" spans="1:5" x14ac:dyDescent="0.2">
      <c r="A254" s="249">
        <v>42217</v>
      </c>
      <c r="B254" s="249" t="s">
        <v>3</v>
      </c>
      <c r="C254">
        <v>217166</v>
      </c>
      <c r="E254" s="114"/>
    </row>
    <row r="255" spans="1:5" x14ac:dyDescent="0.2">
      <c r="A255" s="249">
        <v>42248</v>
      </c>
      <c r="B255" s="249" t="s">
        <v>3</v>
      </c>
      <c r="C255">
        <v>216883</v>
      </c>
      <c r="E255" s="114"/>
    </row>
    <row r="256" spans="1:5" x14ac:dyDescent="0.2">
      <c r="A256" s="249">
        <v>42278</v>
      </c>
      <c r="B256" s="249" t="s">
        <v>3</v>
      </c>
      <c r="C256">
        <v>217525</v>
      </c>
      <c r="E256" s="114"/>
    </row>
    <row r="257" spans="1:5" x14ac:dyDescent="0.2">
      <c r="A257" s="249">
        <v>42309</v>
      </c>
      <c r="B257" s="249" t="s">
        <v>3</v>
      </c>
      <c r="C257">
        <v>217098</v>
      </c>
      <c r="E257" s="114"/>
    </row>
    <row r="258" spans="1:5" x14ac:dyDescent="0.2">
      <c r="A258" s="249">
        <v>42339</v>
      </c>
      <c r="B258" s="249" t="s">
        <v>3</v>
      </c>
      <c r="C258">
        <v>219350</v>
      </c>
      <c r="E258" s="114"/>
    </row>
    <row r="259" spans="1:5" x14ac:dyDescent="0.2">
      <c r="A259" s="249">
        <v>42370</v>
      </c>
      <c r="B259" s="249" t="s">
        <v>3</v>
      </c>
      <c r="C259">
        <v>220098</v>
      </c>
      <c r="E259" s="114"/>
    </row>
    <row r="260" spans="1:5" x14ac:dyDescent="0.2">
      <c r="A260" s="249">
        <v>42401</v>
      </c>
      <c r="B260" s="249" t="s">
        <v>3</v>
      </c>
      <c r="C260">
        <v>218015</v>
      </c>
      <c r="E260" s="114"/>
    </row>
    <row r="261" spans="1:5" x14ac:dyDescent="0.2">
      <c r="A261" s="249">
        <v>42430</v>
      </c>
      <c r="B261" s="249" t="s">
        <v>3</v>
      </c>
      <c r="C261">
        <v>216808</v>
      </c>
      <c r="E261" s="114"/>
    </row>
    <row r="262" spans="1:5" x14ac:dyDescent="0.2">
      <c r="A262" s="249">
        <v>42461</v>
      </c>
      <c r="B262" s="249" t="s">
        <v>3</v>
      </c>
      <c r="C262" s="372">
        <v>220683</v>
      </c>
      <c r="E262" s="114"/>
    </row>
    <row r="263" spans="1:5" x14ac:dyDescent="0.2">
      <c r="A263" s="249">
        <v>42491</v>
      </c>
      <c r="B263" s="249" t="s">
        <v>3</v>
      </c>
      <c r="C263" s="372">
        <v>226724</v>
      </c>
      <c r="E263" s="114"/>
    </row>
    <row r="264" spans="1:5" x14ac:dyDescent="0.2">
      <c r="A264" s="249">
        <v>42522</v>
      </c>
      <c r="B264" s="249" t="s">
        <v>3</v>
      </c>
      <c r="C264" s="372">
        <v>230694</v>
      </c>
      <c r="E264" s="114"/>
    </row>
    <row r="265" spans="1:5" x14ac:dyDescent="0.2">
      <c r="A265" s="249">
        <v>42552</v>
      </c>
      <c r="B265" s="249" t="s">
        <v>3</v>
      </c>
      <c r="C265" s="372">
        <v>229996</v>
      </c>
      <c r="E265" s="114"/>
    </row>
    <row r="266" spans="1:5" x14ac:dyDescent="0.2">
      <c r="A266" s="249">
        <v>42583</v>
      </c>
      <c r="B266" s="249" t="s">
        <v>3</v>
      </c>
      <c r="C266" s="372">
        <v>228805</v>
      </c>
      <c r="E266" s="114"/>
    </row>
    <row r="267" spans="1:5" x14ac:dyDescent="0.2">
      <c r="A267" s="249">
        <v>42614</v>
      </c>
      <c r="B267" s="249" t="s">
        <v>3</v>
      </c>
      <c r="C267" s="372">
        <v>229271</v>
      </c>
      <c r="E267" s="114"/>
    </row>
    <row r="268" spans="1:5" x14ac:dyDescent="0.2">
      <c r="A268" s="249">
        <v>42644</v>
      </c>
      <c r="B268" s="249" t="s">
        <v>3</v>
      </c>
      <c r="C268" s="372">
        <v>229638</v>
      </c>
      <c r="E268" s="114"/>
    </row>
    <row r="269" spans="1:5" x14ac:dyDescent="0.2">
      <c r="A269" s="249">
        <v>42675</v>
      </c>
      <c r="B269" s="249" t="s">
        <v>3</v>
      </c>
      <c r="C269" s="372">
        <v>230312</v>
      </c>
      <c r="E269" s="114"/>
    </row>
    <row r="270" spans="1:5" x14ac:dyDescent="0.2">
      <c r="A270" s="249">
        <v>42705</v>
      </c>
      <c r="B270" s="249" t="s">
        <v>3</v>
      </c>
      <c r="C270" s="372">
        <v>230413</v>
      </c>
      <c r="E270" s="114"/>
    </row>
    <row r="271" spans="1:5" x14ac:dyDescent="0.2">
      <c r="A271" s="249">
        <v>42736</v>
      </c>
      <c r="B271" s="249" t="s">
        <v>3</v>
      </c>
      <c r="C271" s="372">
        <v>232805</v>
      </c>
      <c r="E271" s="114"/>
    </row>
    <row r="272" spans="1:5" x14ac:dyDescent="0.2">
      <c r="A272" s="249">
        <v>42767</v>
      </c>
      <c r="B272" s="249" t="s">
        <v>3</v>
      </c>
      <c r="C272" s="372">
        <v>235612</v>
      </c>
      <c r="E272" s="114"/>
    </row>
    <row r="273" spans="1:5" x14ac:dyDescent="0.2">
      <c r="A273" s="249">
        <v>42795</v>
      </c>
      <c r="B273" s="249" t="s">
        <v>3</v>
      </c>
      <c r="C273" s="372">
        <v>235777</v>
      </c>
      <c r="E273" s="114"/>
    </row>
    <row r="274" spans="1:5" x14ac:dyDescent="0.2">
      <c r="A274" s="249">
        <v>42826</v>
      </c>
      <c r="B274" s="249" t="s">
        <v>3</v>
      </c>
      <c r="C274" s="372">
        <v>238843</v>
      </c>
      <c r="E274" s="114"/>
    </row>
    <row r="275" spans="1:5" x14ac:dyDescent="0.2">
      <c r="A275" s="249">
        <v>34700</v>
      </c>
      <c r="B275" s="249" t="s">
        <v>5</v>
      </c>
      <c r="C275">
        <v>59532</v>
      </c>
      <c r="E275" s="114"/>
    </row>
    <row r="276" spans="1:5" x14ac:dyDescent="0.2">
      <c r="A276" s="249">
        <v>34731</v>
      </c>
      <c r="B276" s="249" t="s">
        <v>5</v>
      </c>
      <c r="C276">
        <v>60498</v>
      </c>
      <c r="E276" s="114"/>
    </row>
    <row r="277" spans="1:5" x14ac:dyDescent="0.2">
      <c r="A277" s="249">
        <v>34759</v>
      </c>
      <c r="B277" s="249" t="s">
        <v>5</v>
      </c>
      <c r="C277">
        <v>59953</v>
      </c>
      <c r="E277" s="114"/>
    </row>
    <row r="278" spans="1:5" x14ac:dyDescent="0.2">
      <c r="A278" s="249">
        <v>34790</v>
      </c>
      <c r="B278" s="249" t="s">
        <v>5</v>
      </c>
      <c r="C278">
        <v>60924</v>
      </c>
      <c r="E278" s="114"/>
    </row>
    <row r="279" spans="1:5" x14ac:dyDescent="0.2">
      <c r="A279" s="249">
        <v>34820</v>
      </c>
      <c r="B279" s="249" t="s">
        <v>5</v>
      </c>
      <c r="C279">
        <v>61705</v>
      </c>
      <c r="E279" s="114"/>
    </row>
    <row r="280" spans="1:5" x14ac:dyDescent="0.2">
      <c r="A280" s="249">
        <v>34851</v>
      </c>
      <c r="B280" s="249" t="s">
        <v>5</v>
      </c>
      <c r="C280">
        <v>62314</v>
      </c>
      <c r="E280" s="114"/>
    </row>
    <row r="281" spans="1:5" x14ac:dyDescent="0.2">
      <c r="A281" s="249">
        <v>34881</v>
      </c>
      <c r="B281" s="249" t="s">
        <v>5</v>
      </c>
      <c r="C281">
        <v>62296</v>
      </c>
      <c r="E281" s="114"/>
    </row>
    <row r="282" spans="1:5" x14ac:dyDescent="0.2">
      <c r="A282" s="249">
        <v>34912</v>
      </c>
      <c r="B282" s="249" t="s">
        <v>5</v>
      </c>
      <c r="C282">
        <v>60456</v>
      </c>
      <c r="E282" s="114"/>
    </row>
    <row r="283" spans="1:5" x14ac:dyDescent="0.2">
      <c r="A283" s="249">
        <v>34943</v>
      </c>
      <c r="B283" s="249" t="s">
        <v>5</v>
      </c>
      <c r="C283">
        <v>59811</v>
      </c>
      <c r="E283" s="114"/>
    </row>
    <row r="284" spans="1:5" x14ac:dyDescent="0.2">
      <c r="A284" s="249">
        <v>34973</v>
      </c>
      <c r="B284" s="249" t="s">
        <v>5</v>
      </c>
      <c r="C284">
        <v>58232</v>
      </c>
      <c r="E284" s="114"/>
    </row>
    <row r="285" spans="1:5" x14ac:dyDescent="0.2">
      <c r="A285" s="249">
        <v>35004</v>
      </c>
      <c r="B285" s="249" t="s">
        <v>5</v>
      </c>
      <c r="C285">
        <v>59542</v>
      </c>
      <c r="E285" s="114"/>
    </row>
    <row r="286" spans="1:5" x14ac:dyDescent="0.2">
      <c r="A286" s="249">
        <v>35034</v>
      </c>
      <c r="B286" s="249" t="s">
        <v>5</v>
      </c>
      <c r="C286">
        <v>59196</v>
      </c>
      <c r="E286" s="114"/>
    </row>
    <row r="287" spans="1:5" x14ac:dyDescent="0.2">
      <c r="A287" s="249">
        <v>35065</v>
      </c>
      <c r="B287" s="249" t="s">
        <v>5</v>
      </c>
      <c r="C287">
        <v>58574</v>
      </c>
      <c r="E287" s="114"/>
    </row>
    <row r="288" spans="1:5" x14ac:dyDescent="0.2">
      <c r="A288" s="249">
        <v>35096</v>
      </c>
      <c r="B288" s="249" t="s">
        <v>5</v>
      </c>
      <c r="C288">
        <v>59133</v>
      </c>
      <c r="E288" s="114"/>
    </row>
    <row r="289" spans="1:5" x14ac:dyDescent="0.2">
      <c r="A289" s="249">
        <v>35125</v>
      </c>
      <c r="B289" s="249" t="s">
        <v>5</v>
      </c>
      <c r="C289">
        <v>59827</v>
      </c>
      <c r="E289" s="114"/>
    </row>
    <row r="290" spans="1:5" x14ac:dyDescent="0.2">
      <c r="A290" s="249">
        <v>35156</v>
      </c>
      <c r="B290" s="249" t="s">
        <v>5</v>
      </c>
      <c r="C290">
        <v>60023</v>
      </c>
      <c r="E290" s="114"/>
    </row>
    <row r="291" spans="1:5" x14ac:dyDescent="0.2">
      <c r="A291" s="249">
        <v>35186</v>
      </c>
      <c r="B291" s="249" t="s">
        <v>5</v>
      </c>
      <c r="C291">
        <v>59601</v>
      </c>
      <c r="E291" s="114"/>
    </row>
    <row r="292" spans="1:5" x14ac:dyDescent="0.2">
      <c r="A292" s="249">
        <v>35217</v>
      </c>
      <c r="B292" s="249" t="s">
        <v>5</v>
      </c>
      <c r="C292">
        <v>59363</v>
      </c>
      <c r="E292" s="114"/>
    </row>
    <row r="293" spans="1:5" x14ac:dyDescent="0.2">
      <c r="A293" s="249">
        <v>35247</v>
      </c>
      <c r="B293" s="249" t="s">
        <v>5</v>
      </c>
      <c r="C293">
        <v>62114</v>
      </c>
      <c r="E293" s="114"/>
    </row>
    <row r="294" spans="1:5" x14ac:dyDescent="0.2">
      <c r="A294" s="249">
        <v>35278</v>
      </c>
      <c r="B294" s="249" t="s">
        <v>5</v>
      </c>
      <c r="C294">
        <v>62843</v>
      </c>
      <c r="E294" s="114"/>
    </row>
    <row r="295" spans="1:5" x14ac:dyDescent="0.2">
      <c r="A295" s="249">
        <v>35309</v>
      </c>
      <c r="B295" s="249" t="s">
        <v>5</v>
      </c>
      <c r="C295">
        <v>64054</v>
      </c>
      <c r="E295" s="114"/>
    </row>
    <row r="296" spans="1:5" x14ac:dyDescent="0.2">
      <c r="A296" s="249">
        <v>35339</v>
      </c>
      <c r="B296" s="249" t="s">
        <v>5</v>
      </c>
      <c r="C296">
        <v>65282</v>
      </c>
      <c r="E296" s="114"/>
    </row>
    <row r="297" spans="1:5" x14ac:dyDescent="0.2">
      <c r="A297" s="249">
        <v>35370</v>
      </c>
      <c r="B297" s="249" t="s">
        <v>5</v>
      </c>
      <c r="C297">
        <v>65080</v>
      </c>
      <c r="E297" s="114"/>
    </row>
    <row r="298" spans="1:5" x14ac:dyDescent="0.2">
      <c r="A298" s="249">
        <v>35400</v>
      </c>
      <c r="B298" s="249" t="s">
        <v>5</v>
      </c>
      <c r="C298">
        <v>64686</v>
      </c>
      <c r="E298" s="114"/>
    </row>
    <row r="299" spans="1:5" x14ac:dyDescent="0.2">
      <c r="A299" s="249">
        <v>35431</v>
      </c>
      <c r="B299" s="249" t="s">
        <v>5</v>
      </c>
      <c r="C299">
        <v>64281</v>
      </c>
      <c r="E299" s="114"/>
    </row>
    <row r="300" spans="1:5" x14ac:dyDescent="0.2">
      <c r="A300" s="249">
        <v>35462</v>
      </c>
      <c r="B300" s="249" t="s">
        <v>5</v>
      </c>
      <c r="C300">
        <v>64319</v>
      </c>
      <c r="E300" s="114"/>
    </row>
    <row r="301" spans="1:5" x14ac:dyDescent="0.2">
      <c r="A301" s="249">
        <v>35490</v>
      </c>
      <c r="B301" s="249" t="s">
        <v>5</v>
      </c>
      <c r="C301">
        <v>66363</v>
      </c>
      <c r="E301" s="114"/>
    </row>
    <row r="302" spans="1:5" x14ac:dyDescent="0.2">
      <c r="A302" s="249">
        <v>35521</v>
      </c>
      <c r="B302" s="249" t="s">
        <v>5</v>
      </c>
      <c r="C302">
        <v>66931</v>
      </c>
      <c r="E302" s="114"/>
    </row>
    <row r="303" spans="1:5" x14ac:dyDescent="0.2">
      <c r="A303" s="249">
        <v>35551</v>
      </c>
      <c r="B303" s="249" t="s">
        <v>5</v>
      </c>
      <c r="C303">
        <v>67731</v>
      </c>
      <c r="E303" s="114"/>
    </row>
    <row r="304" spans="1:5" x14ac:dyDescent="0.2">
      <c r="A304" s="249">
        <v>35582</v>
      </c>
      <c r="B304" s="249" t="s">
        <v>5</v>
      </c>
      <c r="C304">
        <v>68146</v>
      </c>
      <c r="E304" s="114"/>
    </row>
    <row r="305" spans="1:5" x14ac:dyDescent="0.2">
      <c r="A305" s="249">
        <v>35612</v>
      </c>
      <c r="B305" s="249" t="s">
        <v>5</v>
      </c>
      <c r="C305">
        <v>67933</v>
      </c>
      <c r="E305" s="114"/>
    </row>
    <row r="306" spans="1:5" x14ac:dyDescent="0.2">
      <c r="A306" s="249">
        <v>35643</v>
      </c>
      <c r="B306" s="249" t="s">
        <v>5</v>
      </c>
      <c r="C306">
        <v>70089</v>
      </c>
      <c r="E306" s="114"/>
    </row>
    <row r="307" spans="1:5" x14ac:dyDescent="0.2">
      <c r="A307" s="249">
        <v>35674</v>
      </c>
      <c r="B307" s="249" t="s">
        <v>5</v>
      </c>
      <c r="C307">
        <v>70174</v>
      </c>
      <c r="E307" s="114"/>
    </row>
    <row r="308" spans="1:5" x14ac:dyDescent="0.2">
      <c r="A308" s="249">
        <v>35704</v>
      </c>
      <c r="B308" s="249" t="s">
        <v>5</v>
      </c>
      <c r="C308">
        <v>73539</v>
      </c>
      <c r="E308" s="114"/>
    </row>
    <row r="309" spans="1:5" x14ac:dyDescent="0.2">
      <c r="A309" s="249">
        <v>35735</v>
      </c>
      <c r="B309" s="249" t="s">
        <v>5</v>
      </c>
      <c r="C309">
        <v>75369</v>
      </c>
      <c r="E309" s="114"/>
    </row>
    <row r="310" spans="1:5" x14ac:dyDescent="0.2">
      <c r="A310" s="249">
        <v>35765</v>
      </c>
      <c r="B310" s="249" t="s">
        <v>5</v>
      </c>
      <c r="C310">
        <v>78733</v>
      </c>
      <c r="E310" s="114"/>
    </row>
    <row r="311" spans="1:5" x14ac:dyDescent="0.2">
      <c r="A311" s="249">
        <v>35796</v>
      </c>
      <c r="B311" s="249" t="s">
        <v>5</v>
      </c>
      <c r="C311">
        <v>78455</v>
      </c>
      <c r="E311" s="114"/>
    </row>
    <row r="312" spans="1:5" x14ac:dyDescent="0.2">
      <c r="A312" s="249">
        <v>35827</v>
      </c>
      <c r="B312" s="249" t="s">
        <v>5</v>
      </c>
      <c r="C312">
        <v>77573</v>
      </c>
      <c r="E312" s="114"/>
    </row>
    <row r="313" spans="1:5" x14ac:dyDescent="0.2">
      <c r="A313" s="249">
        <v>35855</v>
      </c>
      <c r="B313" s="249" t="s">
        <v>5</v>
      </c>
      <c r="C313">
        <v>77269</v>
      </c>
      <c r="E313" s="114"/>
    </row>
    <row r="314" spans="1:5" x14ac:dyDescent="0.2">
      <c r="A314" s="249">
        <v>35886</v>
      </c>
      <c r="B314" s="249" t="s">
        <v>5</v>
      </c>
      <c r="C314">
        <v>76610</v>
      </c>
      <c r="E314" s="114"/>
    </row>
    <row r="315" spans="1:5" x14ac:dyDescent="0.2">
      <c r="A315" s="249">
        <v>35916</v>
      </c>
      <c r="B315" s="249" t="s">
        <v>5</v>
      </c>
      <c r="C315">
        <v>79556</v>
      </c>
      <c r="E315" s="114"/>
    </row>
    <row r="316" spans="1:5" x14ac:dyDescent="0.2">
      <c r="A316" s="249">
        <v>35947</v>
      </c>
      <c r="B316" s="249" t="s">
        <v>5</v>
      </c>
      <c r="C316">
        <v>80681</v>
      </c>
      <c r="E316" s="114"/>
    </row>
    <row r="317" spans="1:5" x14ac:dyDescent="0.2">
      <c r="A317" s="249">
        <v>35977</v>
      </c>
      <c r="B317" s="249" t="s">
        <v>5</v>
      </c>
      <c r="C317">
        <v>83297</v>
      </c>
      <c r="E317" s="114"/>
    </row>
    <row r="318" spans="1:5" x14ac:dyDescent="0.2">
      <c r="A318" s="249">
        <v>36008</v>
      </c>
      <c r="B318" s="249" t="s">
        <v>5</v>
      </c>
      <c r="C318">
        <v>82121</v>
      </c>
      <c r="E318" s="114"/>
    </row>
    <row r="319" spans="1:5" x14ac:dyDescent="0.2">
      <c r="A319" s="249">
        <v>36039</v>
      </c>
      <c r="B319" s="249" t="s">
        <v>5</v>
      </c>
      <c r="C319">
        <v>81528</v>
      </c>
      <c r="E319" s="114"/>
    </row>
    <row r="320" spans="1:5" x14ac:dyDescent="0.2">
      <c r="A320" s="249">
        <v>36069</v>
      </c>
      <c r="B320" s="249" t="s">
        <v>5</v>
      </c>
      <c r="C320">
        <v>81493</v>
      </c>
      <c r="E320" s="114"/>
    </row>
    <row r="321" spans="1:5" x14ac:dyDescent="0.2">
      <c r="A321" s="249">
        <v>36100</v>
      </c>
      <c r="B321" s="249" t="s">
        <v>5</v>
      </c>
      <c r="C321">
        <v>81277</v>
      </c>
      <c r="E321" s="114"/>
    </row>
    <row r="322" spans="1:5" x14ac:dyDescent="0.2">
      <c r="A322" s="249">
        <v>36130</v>
      </c>
      <c r="B322" s="249" t="s">
        <v>5</v>
      </c>
      <c r="C322">
        <v>81188</v>
      </c>
      <c r="E322" s="114"/>
    </row>
    <row r="323" spans="1:5" x14ac:dyDescent="0.2">
      <c r="A323" s="249">
        <v>36161</v>
      </c>
      <c r="B323" s="249" t="s">
        <v>5</v>
      </c>
      <c r="C323">
        <v>80714</v>
      </c>
      <c r="E323" s="114"/>
    </row>
    <row r="324" spans="1:5" x14ac:dyDescent="0.2">
      <c r="A324" s="249">
        <v>36192</v>
      </c>
      <c r="B324" s="249" t="s">
        <v>5</v>
      </c>
      <c r="C324">
        <v>81481</v>
      </c>
      <c r="E324" s="114"/>
    </row>
    <row r="325" spans="1:5" x14ac:dyDescent="0.2">
      <c r="A325" s="249">
        <v>36220</v>
      </c>
      <c r="B325" s="249" t="s">
        <v>5</v>
      </c>
      <c r="C325">
        <v>84279</v>
      </c>
      <c r="E325" s="114"/>
    </row>
    <row r="326" spans="1:5" x14ac:dyDescent="0.2">
      <c r="A326" s="249">
        <v>36251</v>
      </c>
      <c r="B326" s="249" t="s">
        <v>5</v>
      </c>
      <c r="C326">
        <v>85397</v>
      </c>
      <c r="E326" s="114"/>
    </row>
    <row r="327" spans="1:5" x14ac:dyDescent="0.2">
      <c r="A327" s="249">
        <v>36281</v>
      </c>
      <c r="B327" s="249" t="s">
        <v>5</v>
      </c>
      <c r="C327">
        <v>87357</v>
      </c>
      <c r="E327" s="114"/>
    </row>
    <row r="328" spans="1:5" x14ac:dyDescent="0.2">
      <c r="A328" s="249">
        <v>36312</v>
      </c>
      <c r="B328" s="249" t="s">
        <v>5</v>
      </c>
      <c r="C328">
        <v>89161</v>
      </c>
      <c r="E328" s="114"/>
    </row>
    <row r="329" spans="1:5" x14ac:dyDescent="0.2">
      <c r="A329" s="249">
        <v>36342</v>
      </c>
      <c r="B329" s="249" t="s">
        <v>5</v>
      </c>
      <c r="C329">
        <v>91392</v>
      </c>
      <c r="E329" s="114"/>
    </row>
    <row r="330" spans="1:5" x14ac:dyDescent="0.2">
      <c r="A330" s="249">
        <v>36373</v>
      </c>
      <c r="B330" s="249" t="s">
        <v>5</v>
      </c>
      <c r="C330">
        <v>91722</v>
      </c>
      <c r="E330" s="114"/>
    </row>
    <row r="331" spans="1:5" x14ac:dyDescent="0.2">
      <c r="A331" s="249">
        <v>36404</v>
      </c>
      <c r="B331" s="249" t="s">
        <v>5</v>
      </c>
      <c r="C331">
        <v>92096</v>
      </c>
      <c r="E331" s="114"/>
    </row>
    <row r="332" spans="1:5" x14ac:dyDescent="0.2">
      <c r="A332" s="249">
        <v>36434</v>
      </c>
      <c r="B332" s="249" t="s">
        <v>5</v>
      </c>
      <c r="C332">
        <v>92487</v>
      </c>
      <c r="E332" s="114"/>
    </row>
    <row r="333" spans="1:5" x14ac:dyDescent="0.2">
      <c r="A333" s="249">
        <v>36465</v>
      </c>
      <c r="B333" s="249" t="s">
        <v>5</v>
      </c>
      <c r="C333">
        <v>95503</v>
      </c>
      <c r="E333" s="114"/>
    </row>
    <row r="334" spans="1:5" x14ac:dyDescent="0.2">
      <c r="A334" s="249">
        <v>36495</v>
      </c>
      <c r="B334" s="249" t="s">
        <v>5</v>
      </c>
      <c r="C334">
        <v>97555</v>
      </c>
      <c r="E334" s="114"/>
    </row>
    <row r="335" spans="1:5" x14ac:dyDescent="0.2">
      <c r="A335" s="249">
        <v>36526</v>
      </c>
      <c r="B335" s="249" t="s">
        <v>5</v>
      </c>
      <c r="C335">
        <v>98877</v>
      </c>
      <c r="E335" s="114"/>
    </row>
    <row r="336" spans="1:5" x14ac:dyDescent="0.2">
      <c r="A336" s="249">
        <v>36557</v>
      </c>
      <c r="B336" s="249" t="s">
        <v>5</v>
      </c>
      <c r="C336">
        <v>100637</v>
      </c>
      <c r="E336" s="114"/>
    </row>
    <row r="337" spans="1:5" x14ac:dyDescent="0.2">
      <c r="A337" s="249">
        <v>36586</v>
      </c>
      <c r="B337" s="249" t="s">
        <v>5</v>
      </c>
      <c r="C337">
        <v>100717</v>
      </c>
      <c r="E337" s="114"/>
    </row>
    <row r="338" spans="1:5" x14ac:dyDescent="0.2">
      <c r="A338" s="249">
        <v>36617</v>
      </c>
      <c r="B338" s="249" t="s">
        <v>5</v>
      </c>
      <c r="C338">
        <v>103063</v>
      </c>
      <c r="E338" s="114"/>
    </row>
    <row r="339" spans="1:5" x14ac:dyDescent="0.2">
      <c r="A339" s="249">
        <v>36647</v>
      </c>
      <c r="B339" s="249" t="s">
        <v>5</v>
      </c>
      <c r="C339">
        <v>103021</v>
      </c>
      <c r="E339" s="114"/>
    </row>
    <row r="340" spans="1:5" x14ac:dyDescent="0.2">
      <c r="A340" s="249">
        <v>36678</v>
      </c>
      <c r="B340" s="249" t="s">
        <v>5</v>
      </c>
      <c r="C340">
        <v>104970</v>
      </c>
      <c r="E340" s="114"/>
    </row>
    <row r="341" spans="1:5" x14ac:dyDescent="0.2">
      <c r="A341" s="249">
        <v>36708</v>
      </c>
      <c r="B341" s="249" t="s">
        <v>5</v>
      </c>
      <c r="C341">
        <v>108746</v>
      </c>
      <c r="E341" s="114"/>
    </row>
    <row r="342" spans="1:5" x14ac:dyDescent="0.2">
      <c r="A342" s="249">
        <v>36739</v>
      </c>
      <c r="B342" s="249" t="s">
        <v>5</v>
      </c>
      <c r="C342">
        <v>112204</v>
      </c>
      <c r="E342" s="114"/>
    </row>
    <row r="343" spans="1:5" x14ac:dyDescent="0.2">
      <c r="A343" s="249">
        <v>36770</v>
      </c>
      <c r="B343" s="249" t="s">
        <v>5</v>
      </c>
      <c r="C343">
        <v>112739</v>
      </c>
      <c r="E343" s="114"/>
    </row>
    <row r="344" spans="1:5" x14ac:dyDescent="0.2">
      <c r="A344" s="249">
        <v>36800</v>
      </c>
      <c r="B344" s="249" t="s">
        <v>5</v>
      </c>
      <c r="C344">
        <v>111520</v>
      </c>
      <c r="E344" s="114"/>
    </row>
    <row r="345" spans="1:5" x14ac:dyDescent="0.2">
      <c r="A345" s="249">
        <v>36831</v>
      </c>
      <c r="B345" s="249" t="s">
        <v>5</v>
      </c>
      <c r="C345">
        <v>112320</v>
      </c>
      <c r="E345" s="114"/>
    </row>
    <row r="346" spans="1:5" x14ac:dyDescent="0.2">
      <c r="A346" s="249">
        <v>36861</v>
      </c>
      <c r="B346" s="249" t="s">
        <v>5</v>
      </c>
      <c r="C346">
        <v>114027</v>
      </c>
      <c r="E346" s="114"/>
    </row>
    <row r="347" spans="1:5" x14ac:dyDescent="0.2">
      <c r="A347" s="249">
        <v>36892</v>
      </c>
      <c r="B347" s="249" t="s">
        <v>5</v>
      </c>
      <c r="C347">
        <v>114992</v>
      </c>
      <c r="E347" s="114"/>
    </row>
    <row r="348" spans="1:5" x14ac:dyDescent="0.2">
      <c r="A348" s="249">
        <v>36923</v>
      </c>
      <c r="B348" s="249" t="s">
        <v>5</v>
      </c>
      <c r="C348">
        <v>110415</v>
      </c>
      <c r="E348" s="114"/>
    </row>
    <row r="349" spans="1:5" x14ac:dyDescent="0.2">
      <c r="A349" s="249">
        <v>36951</v>
      </c>
      <c r="B349" s="249" t="s">
        <v>5</v>
      </c>
      <c r="C349">
        <v>111970</v>
      </c>
      <c r="E349" s="114"/>
    </row>
    <row r="350" spans="1:5" x14ac:dyDescent="0.2">
      <c r="A350" s="249">
        <v>36982</v>
      </c>
      <c r="B350" s="249" t="s">
        <v>5</v>
      </c>
      <c r="C350">
        <v>111293</v>
      </c>
      <c r="E350" s="114"/>
    </row>
    <row r="351" spans="1:5" x14ac:dyDescent="0.2">
      <c r="A351" s="249">
        <v>37012</v>
      </c>
      <c r="B351" s="249" t="s">
        <v>5</v>
      </c>
      <c r="C351">
        <v>116663</v>
      </c>
      <c r="E351" s="114"/>
    </row>
    <row r="352" spans="1:5" x14ac:dyDescent="0.2">
      <c r="A352" s="249">
        <v>37043</v>
      </c>
      <c r="B352" s="249" t="s">
        <v>5</v>
      </c>
      <c r="C352">
        <v>116978</v>
      </c>
      <c r="E352" s="114"/>
    </row>
    <row r="353" spans="1:5" x14ac:dyDescent="0.2">
      <c r="A353" s="249">
        <v>37073</v>
      </c>
      <c r="B353" s="249" t="s">
        <v>5</v>
      </c>
      <c r="C353">
        <v>118660</v>
      </c>
      <c r="E353" s="114"/>
    </row>
    <row r="354" spans="1:5" x14ac:dyDescent="0.2">
      <c r="A354" s="249">
        <v>37104</v>
      </c>
      <c r="B354" s="249" t="s">
        <v>5</v>
      </c>
      <c r="C354">
        <v>119390</v>
      </c>
      <c r="E354" s="114"/>
    </row>
    <row r="355" spans="1:5" x14ac:dyDescent="0.2">
      <c r="A355" s="249">
        <v>37135</v>
      </c>
      <c r="B355" s="249" t="s">
        <v>5</v>
      </c>
      <c r="C355">
        <v>123035</v>
      </c>
      <c r="E355" s="114"/>
    </row>
    <row r="356" spans="1:5" x14ac:dyDescent="0.2">
      <c r="A356" s="249">
        <v>37165</v>
      </c>
      <c r="B356" s="249" t="s">
        <v>5</v>
      </c>
      <c r="C356">
        <v>126911</v>
      </c>
      <c r="E356" s="114"/>
    </row>
    <row r="357" spans="1:5" x14ac:dyDescent="0.2">
      <c r="A357" s="249">
        <v>37196</v>
      </c>
      <c r="B357" s="249" t="s">
        <v>5</v>
      </c>
      <c r="C357">
        <v>129024</v>
      </c>
      <c r="E357" s="114"/>
    </row>
    <row r="358" spans="1:5" x14ac:dyDescent="0.2">
      <c r="A358" s="249">
        <v>37226</v>
      </c>
      <c r="B358" s="249" t="s">
        <v>5</v>
      </c>
      <c r="C358">
        <v>128564</v>
      </c>
      <c r="E358" s="114"/>
    </row>
    <row r="359" spans="1:5" x14ac:dyDescent="0.2">
      <c r="A359" s="249">
        <v>37257</v>
      </c>
      <c r="B359" s="249" t="s">
        <v>5</v>
      </c>
      <c r="C359">
        <v>130283</v>
      </c>
      <c r="E359" s="114"/>
    </row>
    <row r="360" spans="1:5" x14ac:dyDescent="0.2">
      <c r="A360" s="249">
        <v>37288</v>
      </c>
      <c r="B360" s="249" t="s">
        <v>5</v>
      </c>
      <c r="C360">
        <v>132912</v>
      </c>
      <c r="E360" s="114"/>
    </row>
    <row r="361" spans="1:5" x14ac:dyDescent="0.2">
      <c r="A361" s="249">
        <v>37316</v>
      </c>
      <c r="B361" s="249" t="s">
        <v>5</v>
      </c>
      <c r="C361">
        <v>135193</v>
      </c>
      <c r="E361" s="114"/>
    </row>
    <row r="362" spans="1:5" x14ac:dyDescent="0.2">
      <c r="A362" s="249">
        <v>37347</v>
      </c>
      <c r="B362" s="249" t="s">
        <v>5</v>
      </c>
      <c r="C362">
        <v>137255</v>
      </c>
      <c r="E362" s="114"/>
    </row>
    <row r="363" spans="1:5" x14ac:dyDescent="0.2">
      <c r="A363" s="249">
        <v>37377</v>
      </c>
      <c r="B363" s="249" t="s">
        <v>5</v>
      </c>
      <c r="C363">
        <v>137640</v>
      </c>
      <c r="E363" s="114"/>
    </row>
    <row r="364" spans="1:5" x14ac:dyDescent="0.2">
      <c r="A364" s="249">
        <v>37408</v>
      </c>
      <c r="B364" s="249" t="s">
        <v>5</v>
      </c>
      <c r="C364">
        <v>141812</v>
      </c>
      <c r="E364" s="114"/>
    </row>
    <row r="365" spans="1:5" x14ac:dyDescent="0.2">
      <c r="A365" s="249">
        <v>37438</v>
      </c>
      <c r="B365" s="249" t="s">
        <v>5</v>
      </c>
      <c r="C365">
        <v>144804</v>
      </c>
      <c r="E365" s="114"/>
    </row>
    <row r="366" spans="1:5" x14ac:dyDescent="0.2">
      <c r="A366" s="249">
        <v>37469</v>
      </c>
      <c r="B366" s="249" t="s">
        <v>5</v>
      </c>
      <c r="C366">
        <v>149855</v>
      </c>
      <c r="E366" s="114"/>
    </row>
    <row r="367" spans="1:5" x14ac:dyDescent="0.2">
      <c r="A367" s="249">
        <v>37500</v>
      </c>
      <c r="B367" s="249" t="s">
        <v>5</v>
      </c>
      <c r="C367">
        <v>156460</v>
      </c>
      <c r="E367" s="114"/>
    </row>
    <row r="368" spans="1:5" x14ac:dyDescent="0.2">
      <c r="A368" s="249">
        <v>37530</v>
      </c>
      <c r="B368" s="249" t="s">
        <v>5</v>
      </c>
      <c r="C368">
        <v>162370</v>
      </c>
      <c r="E368" s="114"/>
    </row>
    <row r="369" spans="1:5" x14ac:dyDescent="0.2">
      <c r="A369" s="249">
        <v>37561</v>
      </c>
      <c r="B369" s="249" t="s">
        <v>5</v>
      </c>
      <c r="C369">
        <v>164844</v>
      </c>
      <c r="E369" s="114"/>
    </row>
    <row r="370" spans="1:5" x14ac:dyDescent="0.2">
      <c r="A370" s="249">
        <v>37591</v>
      </c>
      <c r="B370" s="249" t="s">
        <v>5</v>
      </c>
      <c r="C370">
        <v>166088</v>
      </c>
      <c r="E370" s="114"/>
    </row>
    <row r="371" spans="1:5" x14ac:dyDescent="0.2">
      <c r="A371" s="249">
        <v>37622</v>
      </c>
      <c r="B371" s="249" t="s">
        <v>5</v>
      </c>
      <c r="C371">
        <v>166268</v>
      </c>
      <c r="E371" s="114"/>
    </row>
    <row r="372" spans="1:5" x14ac:dyDescent="0.2">
      <c r="A372" s="249">
        <v>37653</v>
      </c>
      <c r="B372" s="249" t="s">
        <v>5</v>
      </c>
      <c r="C372">
        <v>169374</v>
      </c>
      <c r="E372" s="114"/>
    </row>
    <row r="373" spans="1:5" x14ac:dyDescent="0.2">
      <c r="A373" s="249">
        <v>37681</v>
      </c>
      <c r="B373" s="249" t="s">
        <v>5</v>
      </c>
      <c r="C373">
        <v>168302</v>
      </c>
      <c r="E373" s="114"/>
    </row>
    <row r="374" spans="1:5" x14ac:dyDescent="0.2">
      <c r="A374" s="249">
        <v>37712</v>
      </c>
      <c r="B374" s="249" t="s">
        <v>5</v>
      </c>
      <c r="C374">
        <v>170397</v>
      </c>
      <c r="E374" s="114"/>
    </row>
    <row r="375" spans="1:5" x14ac:dyDescent="0.2">
      <c r="A375" s="249">
        <v>37742</v>
      </c>
      <c r="B375" s="249" t="s">
        <v>5</v>
      </c>
      <c r="C375">
        <v>171485</v>
      </c>
      <c r="E375" s="114"/>
    </row>
    <row r="376" spans="1:5" x14ac:dyDescent="0.2">
      <c r="A376" s="249">
        <v>37773</v>
      </c>
      <c r="B376" s="249" t="s">
        <v>5</v>
      </c>
      <c r="C376">
        <v>173324</v>
      </c>
      <c r="E376" s="114"/>
    </row>
    <row r="377" spans="1:5" x14ac:dyDescent="0.2">
      <c r="A377" s="249">
        <v>37803</v>
      </c>
      <c r="B377" s="249" t="s">
        <v>5</v>
      </c>
      <c r="C377">
        <v>174910</v>
      </c>
      <c r="E377" s="114"/>
    </row>
    <row r="378" spans="1:5" x14ac:dyDescent="0.2">
      <c r="A378" s="249">
        <v>37834</v>
      </c>
      <c r="B378" s="249" t="s">
        <v>5</v>
      </c>
      <c r="C378">
        <v>179047</v>
      </c>
      <c r="E378" s="114"/>
    </row>
    <row r="379" spans="1:5" x14ac:dyDescent="0.2">
      <c r="A379" s="249">
        <v>37865</v>
      </c>
      <c r="B379" s="249" t="s">
        <v>5</v>
      </c>
      <c r="C379">
        <v>181324</v>
      </c>
      <c r="E379" s="114"/>
    </row>
    <row r="380" spans="1:5" x14ac:dyDescent="0.2">
      <c r="A380" s="249">
        <v>37895</v>
      </c>
      <c r="B380" s="249" t="s">
        <v>5</v>
      </c>
      <c r="C380">
        <v>184041</v>
      </c>
      <c r="E380" s="114"/>
    </row>
    <row r="381" spans="1:5" x14ac:dyDescent="0.2">
      <c r="A381" s="249">
        <v>37926</v>
      </c>
      <c r="B381" s="249" t="s">
        <v>5</v>
      </c>
      <c r="C381">
        <v>185642</v>
      </c>
      <c r="E381" s="114"/>
    </row>
    <row r="382" spans="1:5" x14ac:dyDescent="0.2">
      <c r="A382" s="249">
        <v>37956</v>
      </c>
      <c r="B382" s="249" t="s">
        <v>5</v>
      </c>
      <c r="C382">
        <v>188150</v>
      </c>
      <c r="E382" s="114"/>
    </row>
    <row r="383" spans="1:5" x14ac:dyDescent="0.2">
      <c r="A383" s="249">
        <v>37987</v>
      </c>
      <c r="B383" s="249" t="s">
        <v>5</v>
      </c>
      <c r="C383">
        <v>189543</v>
      </c>
      <c r="E383" s="114"/>
    </row>
    <row r="384" spans="1:5" x14ac:dyDescent="0.2">
      <c r="A384" s="249">
        <v>38018</v>
      </c>
      <c r="B384" s="249" t="s">
        <v>5</v>
      </c>
      <c r="C384">
        <v>187326</v>
      </c>
      <c r="E384" s="114"/>
    </row>
    <row r="385" spans="1:5" x14ac:dyDescent="0.2">
      <c r="A385" s="249">
        <v>38047</v>
      </c>
      <c r="B385" s="249" t="s">
        <v>5</v>
      </c>
      <c r="C385">
        <v>187901</v>
      </c>
      <c r="E385" s="114"/>
    </row>
    <row r="386" spans="1:5" x14ac:dyDescent="0.2">
      <c r="A386" s="249">
        <v>38078</v>
      </c>
      <c r="B386" s="249" t="s">
        <v>5</v>
      </c>
      <c r="C386">
        <v>191020</v>
      </c>
      <c r="E386" s="114"/>
    </row>
    <row r="387" spans="1:5" x14ac:dyDescent="0.2">
      <c r="A387" s="249">
        <v>38108</v>
      </c>
      <c r="B387" s="249" t="s">
        <v>5</v>
      </c>
      <c r="C387">
        <v>198361</v>
      </c>
      <c r="E387" s="114"/>
    </row>
    <row r="388" spans="1:5" x14ac:dyDescent="0.2">
      <c r="A388" s="249">
        <v>38139</v>
      </c>
      <c r="B388" s="249" t="s">
        <v>5</v>
      </c>
      <c r="C388">
        <v>202163</v>
      </c>
      <c r="E388" s="114"/>
    </row>
    <row r="389" spans="1:5" x14ac:dyDescent="0.2">
      <c r="A389" s="249">
        <v>38169</v>
      </c>
      <c r="B389" s="249" t="s">
        <v>5</v>
      </c>
      <c r="C389">
        <v>202476</v>
      </c>
      <c r="E389" s="114"/>
    </row>
    <row r="390" spans="1:5" x14ac:dyDescent="0.2">
      <c r="A390" s="249">
        <v>38200</v>
      </c>
      <c r="B390" s="249" t="s">
        <v>5</v>
      </c>
      <c r="C390">
        <v>204628</v>
      </c>
      <c r="E390" s="114"/>
    </row>
    <row r="391" spans="1:5" x14ac:dyDescent="0.2">
      <c r="A391" s="249">
        <v>38231</v>
      </c>
      <c r="B391" s="249" t="s">
        <v>5</v>
      </c>
      <c r="C391">
        <v>206786</v>
      </c>
      <c r="E391" s="114"/>
    </row>
    <row r="392" spans="1:5" x14ac:dyDescent="0.2">
      <c r="A392" s="249">
        <v>38261</v>
      </c>
      <c r="B392" s="249" t="s">
        <v>5</v>
      </c>
      <c r="C392">
        <v>210483</v>
      </c>
      <c r="E392" s="114"/>
    </row>
    <row r="393" spans="1:5" x14ac:dyDescent="0.2">
      <c r="A393" s="249">
        <v>38292</v>
      </c>
      <c r="B393" s="249" t="s">
        <v>5</v>
      </c>
      <c r="C393">
        <v>209319</v>
      </c>
      <c r="E393" s="114"/>
    </row>
    <row r="394" spans="1:5" x14ac:dyDescent="0.2">
      <c r="A394" s="249">
        <v>38322</v>
      </c>
      <c r="B394" s="249" t="s">
        <v>5</v>
      </c>
      <c r="C394">
        <v>208818</v>
      </c>
      <c r="E394" s="114"/>
    </row>
    <row r="395" spans="1:5" x14ac:dyDescent="0.2">
      <c r="A395" s="249">
        <v>38353</v>
      </c>
      <c r="B395" s="249" t="s">
        <v>5</v>
      </c>
      <c r="C395">
        <v>206541</v>
      </c>
      <c r="E395" s="114"/>
    </row>
    <row r="396" spans="1:5" x14ac:dyDescent="0.2">
      <c r="A396" s="249">
        <v>38384</v>
      </c>
      <c r="B396" s="249" t="s">
        <v>5</v>
      </c>
      <c r="C396">
        <v>200885</v>
      </c>
      <c r="E396" s="114"/>
    </row>
    <row r="397" spans="1:5" x14ac:dyDescent="0.2">
      <c r="A397" s="249">
        <v>38412</v>
      </c>
      <c r="B397" s="249" t="s">
        <v>5</v>
      </c>
      <c r="C397">
        <v>200163</v>
      </c>
      <c r="E397" s="114"/>
    </row>
    <row r="398" spans="1:5" x14ac:dyDescent="0.2">
      <c r="A398" s="249">
        <v>38443</v>
      </c>
      <c r="B398" s="249" t="s">
        <v>5</v>
      </c>
      <c r="C398">
        <v>201269</v>
      </c>
      <c r="E398" s="114"/>
    </row>
    <row r="399" spans="1:5" x14ac:dyDescent="0.2">
      <c r="A399" s="249">
        <v>38473</v>
      </c>
      <c r="B399" s="249" t="s">
        <v>5</v>
      </c>
      <c r="C399">
        <v>207575</v>
      </c>
      <c r="E399" s="114"/>
    </row>
    <row r="400" spans="1:5" x14ac:dyDescent="0.2">
      <c r="A400" s="249">
        <v>38504</v>
      </c>
      <c r="B400" s="249" t="s">
        <v>5</v>
      </c>
      <c r="C400">
        <v>209024</v>
      </c>
      <c r="E400" s="114"/>
    </row>
    <row r="401" spans="1:5" x14ac:dyDescent="0.2">
      <c r="A401" s="249">
        <v>38534</v>
      </c>
      <c r="B401" s="249" t="s">
        <v>5</v>
      </c>
      <c r="C401">
        <v>209026</v>
      </c>
      <c r="E401" s="114"/>
    </row>
    <row r="402" spans="1:5" x14ac:dyDescent="0.2">
      <c r="A402" s="249">
        <v>38565</v>
      </c>
      <c r="B402" s="249" t="s">
        <v>5</v>
      </c>
      <c r="C402">
        <v>206477</v>
      </c>
      <c r="E402" s="114"/>
    </row>
    <row r="403" spans="1:5" x14ac:dyDescent="0.2">
      <c r="A403" s="249">
        <v>38596</v>
      </c>
      <c r="B403" s="249" t="s">
        <v>5</v>
      </c>
      <c r="C403">
        <v>203364</v>
      </c>
      <c r="E403" s="114"/>
    </row>
    <row r="404" spans="1:5" x14ac:dyDescent="0.2">
      <c r="A404" s="249">
        <v>38626</v>
      </c>
      <c r="B404" s="249" t="s">
        <v>5</v>
      </c>
      <c r="C404">
        <v>204779</v>
      </c>
      <c r="E404" s="114"/>
    </row>
    <row r="405" spans="1:5" x14ac:dyDescent="0.2">
      <c r="A405" s="249">
        <v>38657</v>
      </c>
      <c r="B405" s="249" t="s">
        <v>5</v>
      </c>
      <c r="C405">
        <v>208882</v>
      </c>
      <c r="E405" s="114"/>
    </row>
    <row r="406" spans="1:5" x14ac:dyDescent="0.2">
      <c r="A406" s="249">
        <v>38687</v>
      </c>
      <c r="B406" s="249" t="s">
        <v>5</v>
      </c>
      <c r="C406">
        <v>212411</v>
      </c>
      <c r="E406" s="114"/>
    </row>
    <row r="407" spans="1:5" x14ac:dyDescent="0.2">
      <c r="A407" s="249">
        <v>38718</v>
      </c>
      <c r="B407" s="249" t="s">
        <v>5</v>
      </c>
      <c r="C407">
        <v>212304</v>
      </c>
      <c r="E407" s="114"/>
    </row>
    <row r="408" spans="1:5" x14ac:dyDescent="0.2">
      <c r="A408" s="249">
        <v>38749</v>
      </c>
      <c r="B408" s="249" t="s">
        <v>5</v>
      </c>
      <c r="C408">
        <v>211797</v>
      </c>
      <c r="E408" s="114"/>
    </row>
    <row r="409" spans="1:5" x14ac:dyDescent="0.2">
      <c r="A409" s="249">
        <v>38777</v>
      </c>
      <c r="B409" s="249" t="s">
        <v>5</v>
      </c>
      <c r="C409">
        <v>212463</v>
      </c>
      <c r="E409" s="114"/>
    </row>
    <row r="410" spans="1:5" x14ac:dyDescent="0.2">
      <c r="A410" s="249">
        <v>38808</v>
      </c>
      <c r="B410" s="249" t="s">
        <v>5</v>
      </c>
      <c r="C410">
        <v>209403</v>
      </c>
      <c r="E410" s="114"/>
    </row>
    <row r="411" spans="1:5" x14ac:dyDescent="0.2">
      <c r="A411" s="249">
        <v>38838</v>
      </c>
      <c r="B411" s="249" t="s">
        <v>5</v>
      </c>
      <c r="C411">
        <v>209516</v>
      </c>
      <c r="E411" s="114"/>
    </row>
    <row r="412" spans="1:5" x14ac:dyDescent="0.2">
      <c r="A412" s="249">
        <v>38869</v>
      </c>
      <c r="B412" s="249" t="s">
        <v>5</v>
      </c>
      <c r="C412">
        <v>211742</v>
      </c>
      <c r="E412" s="114"/>
    </row>
    <row r="413" spans="1:5" x14ac:dyDescent="0.2">
      <c r="A413" s="249">
        <v>38899</v>
      </c>
      <c r="B413" s="249" t="s">
        <v>5</v>
      </c>
      <c r="C413">
        <v>216892</v>
      </c>
      <c r="E413" s="114"/>
    </row>
    <row r="414" spans="1:5" x14ac:dyDescent="0.2">
      <c r="A414" s="249">
        <v>38930</v>
      </c>
      <c r="B414" s="249" t="s">
        <v>5</v>
      </c>
      <c r="C414">
        <v>218936</v>
      </c>
      <c r="E414" s="114"/>
    </row>
    <row r="415" spans="1:5" x14ac:dyDescent="0.2">
      <c r="A415" s="249">
        <v>38961</v>
      </c>
      <c r="B415" s="249" t="s">
        <v>5</v>
      </c>
      <c r="C415">
        <v>218172</v>
      </c>
      <c r="E415" s="114"/>
    </row>
    <row r="416" spans="1:5" x14ac:dyDescent="0.2">
      <c r="A416" s="249">
        <v>38991</v>
      </c>
      <c r="B416" s="249" t="s">
        <v>5</v>
      </c>
      <c r="C416">
        <v>219134</v>
      </c>
      <c r="E416" s="114"/>
    </row>
    <row r="417" spans="1:5" x14ac:dyDescent="0.2">
      <c r="A417" s="249">
        <v>39022</v>
      </c>
      <c r="B417" s="249" t="s">
        <v>5</v>
      </c>
      <c r="C417">
        <v>223911</v>
      </c>
      <c r="E417" s="114"/>
    </row>
    <row r="418" spans="1:5" x14ac:dyDescent="0.2">
      <c r="A418" s="249">
        <v>39052</v>
      </c>
      <c r="B418" s="249" t="s">
        <v>5</v>
      </c>
      <c r="C418">
        <v>227396</v>
      </c>
      <c r="E418" s="114"/>
    </row>
    <row r="419" spans="1:5" x14ac:dyDescent="0.2">
      <c r="A419" s="249">
        <v>39083</v>
      </c>
      <c r="B419" s="249" t="s">
        <v>5</v>
      </c>
      <c r="C419">
        <v>226779</v>
      </c>
      <c r="E419" s="114"/>
    </row>
    <row r="420" spans="1:5" x14ac:dyDescent="0.2">
      <c r="A420" s="249">
        <v>39114</v>
      </c>
      <c r="B420" s="249" t="s">
        <v>5</v>
      </c>
      <c r="C420">
        <v>224872</v>
      </c>
      <c r="E420" s="114"/>
    </row>
    <row r="421" spans="1:5" x14ac:dyDescent="0.2">
      <c r="A421" s="249">
        <v>39142</v>
      </c>
      <c r="B421" s="249" t="s">
        <v>5</v>
      </c>
      <c r="C421">
        <v>227315</v>
      </c>
      <c r="E421" s="114"/>
    </row>
    <row r="422" spans="1:5" x14ac:dyDescent="0.2">
      <c r="A422" s="249">
        <v>39173</v>
      </c>
      <c r="B422" s="249" t="s">
        <v>5</v>
      </c>
      <c r="C422">
        <v>236731</v>
      </c>
      <c r="E422" s="114"/>
    </row>
    <row r="423" spans="1:5" x14ac:dyDescent="0.2">
      <c r="A423" s="249">
        <v>39203</v>
      </c>
      <c r="B423" s="249" t="s">
        <v>5</v>
      </c>
      <c r="C423">
        <v>238161</v>
      </c>
      <c r="E423" s="114"/>
    </row>
    <row r="424" spans="1:5" x14ac:dyDescent="0.2">
      <c r="A424" s="249">
        <v>39234</v>
      </c>
      <c r="B424" s="249" t="s">
        <v>5</v>
      </c>
      <c r="C424">
        <v>239553</v>
      </c>
      <c r="E424" s="114"/>
    </row>
    <row r="425" spans="1:5" x14ac:dyDescent="0.2">
      <c r="A425" s="249">
        <v>39264</v>
      </c>
      <c r="B425" s="249" t="s">
        <v>5</v>
      </c>
      <c r="C425">
        <v>235879</v>
      </c>
      <c r="E425" s="114"/>
    </row>
    <row r="426" spans="1:5" x14ac:dyDescent="0.2">
      <c r="A426" s="249">
        <v>39295</v>
      </c>
      <c r="B426" s="249" t="s">
        <v>5</v>
      </c>
      <c r="C426">
        <v>239900</v>
      </c>
      <c r="E426" s="114"/>
    </row>
    <row r="427" spans="1:5" x14ac:dyDescent="0.2">
      <c r="A427" s="249">
        <v>39326</v>
      </c>
      <c r="B427" s="249" t="s">
        <v>5</v>
      </c>
      <c r="C427">
        <v>242366</v>
      </c>
      <c r="E427" s="114"/>
    </row>
    <row r="428" spans="1:5" x14ac:dyDescent="0.2">
      <c r="A428" s="249">
        <v>39356</v>
      </c>
      <c r="B428" s="249" t="s">
        <v>5</v>
      </c>
      <c r="C428">
        <v>243050</v>
      </c>
      <c r="E428" s="114"/>
    </row>
    <row r="429" spans="1:5" x14ac:dyDescent="0.2">
      <c r="A429" s="249">
        <v>39387</v>
      </c>
      <c r="B429" s="249" t="s">
        <v>5</v>
      </c>
      <c r="C429">
        <v>244102</v>
      </c>
      <c r="E429" s="114"/>
    </row>
    <row r="430" spans="1:5" x14ac:dyDescent="0.2">
      <c r="A430" s="249">
        <v>39417</v>
      </c>
      <c r="B430" s="249" t="s">
        <v>5</v>
      </c>
      <c r="C430">
        <v>240080</v>
      </c>
      <c r="E430" s="114"/>
    </row>
    <row r="431" spans="1:5" x14ac:dyDescent="0.2">
      <c r="A431" s="249">
        <v>39448</v>
      </c>
      <c r="B431" s="249" t="s">
        <v>5</v>
      </c>
      <c r="C431">
        <v>242322</v>
      </c>
      <c r="E431" s="114"/>
    </row>
    <row r="432" spans="1:5" x14ac:dyDescent="0.2">
      <c r="A432" s="249">
        <v>39479</v>
      </c>
      <c r="B432" s="249" t="s">
        <v>5</v>
      </c>
      <c r="C432">
        <v>239922</v>
      </c>
      <c r="E432" s="114"/>
    </row>
    <row r="433" spans="1:5" x14ac:dyDescent="0.2">
      <c r="A433" s="249">
        <v>39508</v>
      </c>
      <c r="B433" s="249" t="s">
        <v>5</v>
      </c>
      <c r="C433">
        <v>242240</v>
      </c>
      <c r="E433" s="114"/>
    </row>
    <row r="434" spans="1:5" x14ac:dyDescent="0.2">
      <c r="A434" s="249">
        <v>39539</v>
      </c>
      <c r="B434" s="249" t="s">
        <v>5</v>
      </c>
      <c r="C434">
        <v>238109</v>
      </c>
      <c r="E434" s="114"/>
    </row>
    <row r="435" spans="1:5" x14ac:dyDescent="0.2">
      <c r="A435" s="249">
        <v>39569</v>
      </c>
      <c r="B435" s="249" t="s">
        <v>5</v>
      </c>
      <c r="C435">
        <v>231720</v>
      </c>
      <c r="E435" s="114"/>
    </row>
    <row r="436" spans="1:5" x14ac:dyDescent="0.2">
      <c r="A436" s="249">
        <v>39600</v>
      </c>
      <c r="B436" s="249" t="s">
        <v>5</v>
      </c>
      <c r="C436">
        <v>228622</v>
      </c>
      <c r="E436" s="114"/>
    </row>
    <row r="437" spans="1:5" x14ac:dyDescent="0.2">
      <c r="A437" s="249">
        <v>39630</v>
      </c>
      <c r="B437" s="249" t="s">
        <v>5</v>
      </c>
      <c r="C437">
        <v>223232</v>
      </c>
      <c r="E437" s="114"/>
    </row>
    <row r="438" spans="1:5" x14ac:dyDescent="0.2">
      <c r="A438" s="249">
        <v>39661</v>
      </c>
      <c r="B438" s="249" t="s">
        <v>5</v>
      </c>
      <c r="C438">
        <v>222882</v>
      </c>
      <c r="E438" s="114"/>
    </row>
    <row r="439" spans="1:5" x14ac:dyDescent="0.2">
      <c r="A439" s="249">
        <v>39692</v>
      </c>
      <c r="B439" s="249" t="s">
        <v>5</v>
      </c>
      <c r="C439">
        <v>216590</v>
      </c>
      <c r="E439" s="114"/>
    </row>
    <row r="440" spans="1:5" x14ac:dyDescent="0.2">
      <c r="A440" s="249">
        <v>39722</v>
      </c>
      <c r="B440" s="249" t="s">
        <v>5</v>
      </c>
      <c r="C440">
        <v>218358</v>
      </c>
      <c r="E440" s="114"/>
    </row>
    <row r="441" spans="1:5" x14ac:dyDescent="0.2">
      <c r="A441" s="249">
        <v>39753</v>
      </c>
      <c r="B441" s="249" t="s">
        <v>5</v>
      </c>
      <c r="C441">
        <v>217058</v>
      </c>
      <c r="E441" s="114"/>
    </row>
    <row r="442" spans="1:5" x14ac:dyDescent="0.2">
      <c r="A442" s="249">
        <v>39783</v>
      </c>
      <c r="B442" s="249" t="s">
        <v>5</v>
      </c>
      <c r="C442">
        <v>214726</v>
      </c>
      <c r="E442" s="114"/>
    </row>
    <row r="443" spans="1:5" x14ac:dyDescent="0.2">
      <c r="A443" s="249">
        <v>39814</v>
      </c>
      <c r="B443" s="249" t="s">
        <v>5</v>
      </c>
      <c r="C443">
        <v>203417</v>
      </c>
      <c r="E443" s="114"/>
    </row>
    <row r="444" spans="1:5" x14ac:dyDescent="0.2">
      <c r="A444" s="249">
        <v>39845</v>
      </c>
      <c r="B444" s="249" t="s">
        <v>5</v>
      </c>
      <c r="C444">
        <v>204481</v>
      </c>
      <c r="E444" s="114"/>
    </row>
    <row r="445" spans="1:5" x14ac:dyDescent="0.2">
      <c r="A445" s="249">
        <v>39873</v>
      </c>
      <c r="B445" s="249" t="s">
        <v>5</v>
      </c>
      <c r="C445">
        <v>201726</v>
      </c>
      <c r="E445" s="114"/>
    </row>
    <row r="446" spans="1:5" x14ac:dyDescent="0.2">
      <c r="A446" s="249">
        <v>39904</v>
      </c>
      <c r="B446" s="249" t="s">
        <v>5</v>
      </c>
      <c r="C446">
        <v>197026</v>
      </c>
      <c r="E446" s="114"/>
    </row>
    <row r="447" spans="1:5" x14ac:dyDescent="0.2">
      <c r="A447" s="249">
        <v>39934</v>
      </c>
      <c r="B447" s="249" t="s">
        <v>5</v>
      </c>
      <c r="C447">
        <v>192834</v>
      </c>
      <c r="E447" s="114"/>
    </row>
    <row r="448" spans="1:5" x14ac:dyDescent="0.2">
      <c r="A448" s="249">
        <v>39965</v>
      </c>
      <c r="B448" s="249" t="s">
        <v>5</v>
      </c>
      <c r="C448">
        <v>194838</v>
      </c>
      <c r="E448" s="114"/>
    </row>
    <row r="449" spans="1:5" x14ac:dyDescent="0.2">
      <c r="A449" s="249">
        <v>39995</v>
      </c>
      <c r="B449" s="249" t="s">
        <v>5</v>
      </c>
      <c r="C449">
        <v>203887</v>
      </c>
      <c r="E449" s="114"/>
    </row>
    <row r="450" spans="1:5" x14ac:dyDescent="0.2">
      <c r="A450" s="249">
        <v>40026</v>
      </c>
      <c r="B450" s="249" t="s">
        <v>5</v>
      </c>
      <c r="C450">
        <v>204054</v>
      </c>
      <c r="E450" s="114"/>
    </row>
    <row r="451" spans="1:5" x14ac:dyDescent="0.2">
      <c r="A451" s="249">
        <v>40057</v>
      </c>
      <c r="B451" s="249" t="s">
        <v>5</v>
      </c>
      <c r="C451">
        <v>205674</v>
      </c>
      <c r="E451" s="114"/>
    </row>
    <row r="452" spans="1:5" x14ac:dyDescent="0.2">
      <c r="A452" s="249">
        <v>40087</v>
      </c>
      <c r="B452" s="249" t="s">
        <v>5</v>
      </c>
      <c r="C452">
        <v>212159</v>
      </c>
      <c r="E452" s="114"/>
    </row>
    <row r="453" spans="1:5" x14ac:dyDescent="0.2">
      <c r="A453" s="249">
        <v>40118</v>
      </c>
      <c r="B453" s="249" t="s">
        <v>5</v>
      </c>
      <c r="C453">
        <v>215125</v>
      </c>
      <c r="E453" s="114"/>
    </row>
    <row r="454" spans="1:5" x14ac:dyDescent="0.2">
      <c r="A454" s="249">
        <v>40148</v>
      </c>
      <c r="B454" s="249" t="s">
        <v>5</v>
      </c>
      <c r="C454">
        <v>215347</v>
      </c>
      <c r="E454" s="114"/>
    </row>
    <row r="455" spans="1:5" x14ac:dyDescent="0.2">
      <c r="A455" s="249">
        <v>40179</v>
      </c>
      <c r="B455" s="249" t="s">
        <v>5</v>
      </c>
      <c r="C455">
        <v>212343</v>
      </c>
      <c r="E455" s="114"/>
    </row>
    <row r="456" spans="1:5" x14ac:dyDescent="0.2">
      <c r="A456" s="249">
        <v>40210</v>
      </c>
      <c r="B456" s="249" t="s">
        <v>5</v>
      </c>
      <c r="C456">
        <v>211855</v>
      </c>
      <c r="E456" s="114"/>
    </row>
    <row r="457" spans="1:5" x14ac:dyDescent="0.2">
      <c r="A457" s="249">
        <v>40238</v>
      </c>
      <c r="B457" s="249" t="s">
        <v>5</v>
      </c>
      <c r="C457">
        <v>213910</v>
      </c>
      <c r="E457" s="114"/>
    </row>
    <row r="458" spans="1:5" x14ac:dyDescent="0.2">
      <c r="A458" s="249">
        <v>40269</v>
      </c>
      <c r="B458" s="249" t="s">
        <v>5</v>
      </c>
      <c r="C458">
        <v>218152</v>
      </c>
      <c r="E458" s="114"/>
    </row>
    <row r="459" spans="1:5" x14ac:dyDescent="0.2">
      <c r="A459" s="249">
        <v>40299</v>
      </c>
      <c r="B459" s="249" t="s">
        <v>5</v>
      </c>
      <c r="C459">
        <v>220921</v>
      </c>
      <c r="E459" s="114"/>
    </row>
    <row r="460" spans="1:5" x14ac:dyDescent="0.2">
      <c r="A460" s="249">
        <v>40330</v>
      </c>
      <c r="B460" s="249" t="s">
        <v>5</v>
      </c>
      <c r="C460">
        <v>220783</v>
      </c>
      <c r="E460" s="114"/>
    </row>
    <row r="461" spans="1:5" x14ac:dyDescent="0.2">
      <c r="A461" s="249">
        <v>40360</v>
      </c>
      <c r="B461" s="249" t="s">
        <v>5</v>
      </c>
      <c r="C461">
        <v>220015</v>
      </c>
      <c r="E461" s="114"/>
    </row>
    <row r="462" spans="1:5" x14ac:dyDescent="0.2">
      <c r="A462" s="249">
        <v>40391</v>
      </c>
      <c r="B462" s="249" t="s">
        <v>5</v>
      </c>
      <c r="C462">
        <v>218107</v>
      </c>
      <c r="E462" s="114"/>
    </row>
    <row r="463" spans="1:5" x14ac:dyDescent="0.2">
      <c r="A463" s="249">
        <v>40422</v>
      </c>
      <c r="B463" s="249" t="s">
        <v>5</v>
      </c>
      <c r="C463">
        <v>221426</v>
      </c>
      <c r="E463" s="114"/>
    </row>
    <row r="464" spans="1:5" x14ac:dyDescent="0.2">
      <c r="A464" s="249">
        <v>40452</v>
      </c>
      <c r="B464" s="249" t="s">
        <v>5</v>
      </c>
      <c r="C464">
        <v>217034</v>
      </c>
      <c r="E464" s="114"/>
    </row>
    <row r="465" spans="1:5" x14ac:dyDescent="0.2">
      <c r="A465" s="249">
        <v>40483</v>
      </c>
      <c r="B465" s="249" t="s">
        <v>5</v>
      </c>
      <c r="C465">
        <v>220460</v>
      </c>
      <c r="E465" s="114"/>
    </row>
    <row r="466" spans="1:5" x14ac:dyDescent="0.2">
      <c r="A466" s="249">
        <v>40513</v>
      </c>
      <c r="B466" s="249" t="s">
        <v>5</v>
      </c>
      <c r="C466">
        <v>218903</v>
      </c>
      <c r="E466" s="114"/>
    </row>
    <row r="467" spans="1:5" x14ac:dyDescent="0.2">
      <c r="A467" s="249">
        <v>40544</v>
      </c>
      <c r="B467" s="249" t="s">
        <v>5</v>
      </c>
      <c r="C467">
        <v>223050</v>
      </c>
      <c r="E467" s="114"/>
    </row>
    <row r="468" spans="1:5" x14ac:dyDescent="0.2">
      <c r="A468" s="249">
        <v>40575</v>
      </c>
      <c r="B468" s="249" t="s">
        <v>5</v>
      </c>
      <c r="C468">
        <v>214744</v>
      </c>
      <c r="E468" s="114"/>
    </row>
    <row r="469" spans="1:5" x14ac:dyDescent="0.2">
      <c r="A469" s="249">
        <v>40603</v>
      </c>
      <c r="B469" s="249" t="s">
        <v>5</v>
      </c>
      <c r="C469">
        <v>218501</v>
      </c>
      <c r="E469" s="114"/>
    </row>
    <row r="470" spans="1:5" x14ac:dyDescent="0.2">
      <c r="A470" s="249">
        <v>40634</v>
      </c>
      <c r="B470" s="249" t="s">
        <v>5</v>
      </c>
      <c r="C470">
        <v>218053</v>
      </c>
      <c r="E470" s="114"/>
    </row>
    <row r="471" spans="1:5" x14ac:dyDescent="0.2">
      <c r="A471" s="249">
        <v>40664</v>
      </c>
      <c r="B471" s="249" t="s">
        <v>5</v>
      </c>
      <c r="C471">
        <v>220886</v>
      </c>
      <c r="E471" s="114"/>
    </row>
    <row r="472" spans="1:5" x14ac:dyDescent="0.2">
      <c r="A472" s="249">
        <v>40695</v>
      </c>
      <c r="B472" s="249" t="s">
        <v>5</v>
      </c>
      <c r="C472">
        <v>220756</v>
      </c>
      <c r="E472" s="114"/>
    </row>
    <row r="473" spans="1:5" x14ac:dyDescent="0.2">
      <c r="A473" s="249">
        <v>40725</v>
      </c>
      <c r="B473" s="249" t="s">
        <v>5</v>
      </c>
      <c r="C473">
        <v>221746</v>
      </c>
      <c r="E473" s="114"/>
    </row>
    <row r="474" spans="1:5" x14ac:dyDescent="0.2">
      <c r="A474" s="249">
        <v>40756</v>
      </c>
      <c r="B474" s="249" t="s">
        <v>5</v>
      </c>
      <c r="C474">
        <v>223164</v>
      </c>
      <c r="E474" s="114"/>
    </row>
    <row r="475" spans="1:5" x14ac:dyDescent="0.2">
      <c r="A475" s="249">
        <v>40787</v>
      </c>
      <c r="B475" s="249" t="s">
        <v>5</v>
      </c>
      <c r="C475">
        <v>218663</v>
      </c>
      <c r="E475" s="114"/>
    </row>
    <row r="476" spans="1:5" x14ac:dyDescent="0.2">
      <c r="A476" s="249">
        <v>40817</v>
      </c>
      <c r="B476" s="249" t="s">
        <v>5</v>
      </c>
      <c r="C476">
        <v>220102</v>
      </c>
      <c r="E476" s="114"/>
    </row>
    <row r="477" spans="1:5" x14ac:dyDescent="0.2">
      <c r="A477" s="249">
        <v>40848</v>
      </c>
      <c r="B477" s="249" t="s">
        <v>5</v>
      </c>
      <c r="C477">
        <v>221794</v>
      </c>
      <c r="E477" s="114"/>
    </row>
    <row r="478" spans="1:5" x14ac:dyDescent="0.2">
      <c r="A478" s="249">
        <v>40878</v>
      </c>
      <c r="B478" s="249" t="s">
        <v>5</v>
      </c>
      <c r="C478">
        <v>221510</v>
      </c>
      <c r="E478" s="114"/>
    </row>
    <row r="479" spans="1:5" x14ac:dyDescent="0.2">
      <c r="A479" s="249">
        <v>40909</v>
      </c>
      <c r="B479" s="249" t="s">
        <v>5</v>
      </c>
      <c r="C479">
        <v>222491</v>
      </c>
      <c r="E479" s="114"/>
    </row>
    <row r="480" spans="1:5" x14ac:dyDescent="0.2">
      <c r="A480" s="249">
        <v>40940</v>
      </c>
      <c r="B480" s="249" t="s">
        <v>5</v>
      </c>
      <c r="C480">
        <v>220259</v>
      </c>
      <c r="E480" s="114"/>
    </row>
    <row r="481" spans="1:5" x14ac:dyDescent="0.2">
      <c r="A481" s="249">
        <v>40969</v>
      </c>
      <c r="B481" s="249" t="s">
        <v>5</v>
      </c>
      <c r="C481">
        <v>220061</v>
      </c>
      <c r="E481" s="114"/>
    </row>
    <row r="482" spans="1:5" x14ac:dyDescent="0.2">
      <c r="A482" s="249">
        <v>41000</v>
      </c>
      <c r="B482" s="249" t="s">
        <v>5</v>
      </c>
      <c r="C482">
        <v>216918</v>
      </c>
      <c r="E482" s="114"/>
    </row>
    <row r="483" spans="1:5" x14ac:dyDescent="0.2">
      <c r="A483" s="249">
        <v>41030</v>
      </c>
      <c r="B483" s="249" t="s">
        <v>5</v>
      </c>
      <c r="C483">
        <v>219639</v>
      </c>
      <c r="E483" s="114"/>
    </row>
    <row r="484" spans="1:5" x14ac:dyDescent="0.2">
      <c r="A484" s="249">
        <v>41061</v>
      </c>
      <c r="B484" s="249" t="s">
        <v>5</v>
      </c>
      <c r="C484">
        <v>222413</v>
      </c>
      <c r="E484" s="114"/>
    </row>
    <row r="485" spans="1:5" x14ac:dyDescent="0.2">
      <c r="A485" s="249">
        <v>41091</v>
      </c>
      <c r="B485" s="249" t="s">
        <v>5</v>
      </c>
      <c r="C485">
        <v>223399</v>
      </c>
      <c r="E485" s="114"/>
    </row>
    <row r="486" spans="1:5" x14ac:dyDescent="0.2">
      <c r="A486" s="249">
        <v>41122</v>
      </c>
      <c r="B486" s="249" t="s">
        <v>5</v>
      </c>
      <c r="C486">
        <v>224067</v>
      </c>
      <c r="E486" s="114"/>
    </row>
    <row r="487" spans="1:5" x14ac:dyDescent="0.2">
      <c r="A487" s="249">
        <v>41153</v>
      </c>
      <c r="B487" s="249" t="s">
        <v>5</v>
      </c>
      <c r="C487">
        <v>220658</v>
      </c>
      <c r="E487" s="114"/>
    </row>
    <row r="488" spans="1:5" x14ac:dyDescent="0.2">
      <c r="A488" s="249">
        <v>41183</v>
      </c>
      <c r="B488" s="249" t="s">
        <v>5</v>
      </c>
      <c r="C488">
        <v>219191</v>
      </c>
      <c r="E488" s="114"/>
    </row>
    <row r="489" spans="1:5" x14ac:dyDescent="0.2">
      <c r="A489" s="249">
        <v>41214</v>
      </c>
      <c r="B489" s="249" t="s">
        <v>5</v>
      </c>
      <c r="C489">
        <v>221450</v>
      </c>
      <c r="E489" s="114"/>
    </row>
    <row r="490" spans="1:5" x14ac:dyDescent="0.2">
      <c r="A490" s="249">
        <v>41244</v>
      </c>
      <c r="B490" s="249" t="s">
        <v>5</v>
      </c>
      <c r="C490">
        <v>221573</v>
      </c>
      <c r="E490" s="114"/>
    </row>
    <row r="491" spans="1:5" x14ac:dyDescent="0.2">
      <c r="A491" s="249">
        <v>41275</v>
      </c>
      <c r="B491" s="249" t="s">
        <v>5</v>
      </c>
      <c r="C491">
        <v>221031</v>
      </c>
      <c r="E491" s="114"/>
    </row>
    <row r="492" spans="1:5" x14ac:dyDescent="0.2">
      <c r="A492" s="249">
        <v>41306</v>
      </c>
      <c r="B492" s="249" t="s">
        <v>5</v>
      </c>
      <c r="C492">
        <v>218664</v>
      </c>
      <c r="E492" s="114"/>
    </row>
    <row r="493" spans="1:5" x14ac:dyDescent="0.2">
      <c r="A493" s="249">
        <v>41334</v>
      </c>
      <c r="B493" s="249" t="s">
        <v>5</v>
      </c>
      <c r="C493">
        <v>219019</v>
      </c>
      <c r="E493" s="114"/>
    </row>
    <row r="494" spans="1:5" x14ac:dyDescent="0.2">
      <c r="A494" s="249">
        <v>41365</v>
      </c>
      <c r="B494" s="249" t="s">
        <v>5</v>
      </c>
      <c r="C494">
        <v>219981</v>
      </c>
      <c r="E494" s="114"/>
    </row>
    <row r="495" spans="1:5" x14ac:dyDescent="0.2">
      <c r="A495" s="249">
        <v>41395</v>
      </c>
      <c r="B495" s="249" t="s">
        <v>5</v>
      </c>
      <c r="C495">
        <v>219393</v>
      </c>
      <c r="E495" s="114"/>
    </row>
    <row r="496" spans="1:5" x14ac:dyDescent="0.2">
      <c r="A496" s="249">
        <v>41426</v>
      </c>
      <c r="B496" s="249" t="s">
        <v>5</v>
      </c>
      <c r="C496">
        <v>224045</v>
      </c>
      <c r="E496" s="114"/>
    </row>
    <row r="497" spans="1:5" x14ac:dyDescent="0.2">
      <c r="A497" s="249">
        <v>41456</v>
      </c>
      <c r="B497" s="249" t="s">
        <v>5</v>
      </c>
      <c r="C497">
        <v>223279</v>
      </c>
      <c r="E497" s="114"/>
    </row>
    <row r="498" spans="1:5" x14ac:dyDescent="0.2">
      <c r="A498" s="249">
        <v>41487</v>
      </c>
      <c r="B498" s="249" t="s">
        <v>5</v>
      </c>
      <c r="C498">
        <v>223217</v>
      </c>
      <c r="E498" s="114"/>
    </row>
    <row r="499" spans="1:5" x14ac:dyDescent="0.2">
      <c r="A499" s="249">
        <v>41518</v>
      </c>
      <c r="B499" s="249" t="s">
        <v>5</v>
      </c>
      <c r="C499">
        <v>228991</v>
      </c>
      <c r="E499" s="114"/>
    </row>
    <row r="500" spans="1:5" x14ac:dyDescent="0.2">
      <c r="A500" s="249">
        <v>41548</v>
      </c>
      <c r="B500" s="249" t="s">
        <v>5</v>
      </c>
      <c r="C500">
        <v>233957</v>
      </c>
      <c r="E500" s="114"/>
    </row>
    <row r="501" spans="1:5" x14ac:dyDescent="0.2">
      <c r="A501" s="249">
        <v>41579</v>
      </c>
      <c r="B501" s="249" t="s">
        <v>5</v>
      </c>
      <c r="C501">
        <v>239127</v>
      </c>
      <c r="E501" s="114"/>
    </row>
    <row r="502" spans="1:5" x14ac:dyDescent="0.2">
      <c r="A502" s="249">
        <v>41609</v>
      </c>
      <c r="B502" s="249" t="s">
        <v>5</v>
      </c>
      <c r="C502">
        <v>233405</v>
      </c>
      <c r="E502" s="114"/>
    </row>
    <row r="503" spans="1:5" x14ac:dyDescent="0.2">
      <c r="A503" s="249">
        <v>41640</v>
      </c>
      <c r="B503" s="249" t="s">
        <v>5</v>
      </c>
      <c r="C503">
        <v>237071</v>
      </c>
      <c r="E503" s="114"/>
    </row>
    <row r="504" spans="1:5" x14ac:dyDescent="0.2">
      <c r="A504" s="249">
        <v>41671</v>
      </c>
      <c r="B504" s="249" t="s">
        <v>5</v>
      </c>
      <c r="C504">
        <v>238836</v>
      </c>
      <c r="E504" s="114"/>
    </row>
    <row r="505" spans="1:5" x14ac:dyDescent="0.2">
      <c r="A505" s="249">
        <v>41699</v>
      </c>
      <c r="B505" s="249" t="s">
        <v>5</v>
      </c>
      <c r="C505">
        <v>243634</v>
      </c>
      <c r="E505" s="114"/>
    </row>
    <row r="506" spans="1:5" x14ac:dyDescent="0.2">
      <c r="A506" s="249">
        <v>41730</v>
      </c>
      <c r="B506" s="249" t="s">
        <v>5</v>
      </c>
      <c r="C506">
        <v>245190</v>
      </c>
      <c r="E506" s="114"/>
    </row>
    <row r="507" spans="1:5" x14ac:dyDescent="0.2">
      <c r="A507" s="249">
        <v>41760</v>
      </c>
      <c r="B507" s="249" t="s">
        <v>5</v>
      </c>
      <c r="C507">
        <v>248116</v>
      </c>
      <c r="E507" s="114"/>
    </row>
    <row r="508" spans="1:5" x14ac:dyDescent="0.2">
      <c r="A508" s="249">
        <v>41791</v>
      </c>
      <c r="B508" s="249" t="s">
        <v>5</v>
      </c>
      <c r="C508">
        <v>251504</v>
      </c>
      <c r="E508" s="114"/>
    </row>
    <row r="509" spans="1:5" x14ac:dyDescent="0.2">
      <c r="A509" s="249">
        <v>41821</v>
      </c>
      <c r="B509" s="249" t="s">
        <v>5</v>
      </c>
      <c r="C509">
        <v>252702</v>
      </c>
      <c r="E509" s="114"/>
    </row>
    <row r="510" spans="1:5" x14ac:dyDescent="0.2">
      <c r="A510" s="249">
        <v>41852</v>
      </c>
      <c r="B510" s="249" t="s">
        <v>5</v>
      </c>
      <c r="C510">
        <v>257510</v>
      </c>
      <c r="E510" s="114"/>
    </row>
    <row r="511" spans="1:5" x14ac:dyDescent="0.2">
      <c r="A511" s="249">
        <v>41883</v>
      </c>
      <c r="B511" s="249" t="s">
        <v>5</v>
      </c>
      <c r="C511">
        <v>259410</v>
      </c>
      <c r="E511" s="114"/>
    </row>
    <row r="512" spans="1:5" x14ac:dyDescent="0.2">
      <c r="A512" s="249">
        <v>41913</v>
      </c>
      <c r="B512" s="249" t="s">
        <v>5</v>
      </c>
      <c r="C512">
        <v>260904</v>
      </c>
      <c r="E512" s="114"/>
    </row>
    <row r="513" spans="1:5" x14ac:dyDescent="0.2">
      <c r="A513" s="249">
        <v>41944</v>
      </c>
      <c r="B513" s="249" t="s">
        <v>5</v>
      </c>
      <c r="C513">
        <v>256937</v>
      </c>
      <c r="E513" s="114"/>
    </row>
    <row r="514" spans="1:5" x14ac:dyDescent="0.2">
      <c r="A514" s="249">
        <v>41974</v>
      </c>
      <c r="B514" s="249" t="s">
        <v>5</v>
      </c>
      <c r="C514">
        <v>256840</v>
      </c>
      <c r="E514" s="114"/>
    </row>
    <row r="515" spans="1:5" x14ac:dyDescent="0.2">
      <c r="A515" s="249">
        <v>42005</v>
      </c>
      <c r="B515" s="249" t="s">
        <v>5</v>
      </c>
      <c r="C515">
        <v>259205</v>
      </c>
      <c r="E515" s="114"/>
    </row>
    <row r="516" spans="1:5" x14ac:dyDescent="0.2">
      <c r="A516" s="249">
        <v>42036</v>
      </c>
      <c r="B516" s="249" t="s">
        <v>5</v>
      </c>
      <c r="C516">
        <v>262499</v>
      </c>
      <c r="E516" s="114"/>
    </row>
    <row r="517" spans="1:5" x14ac:dyDescent="0.2">
      <c r="A517" s="249">
        <v>42064</v>
      </c>
      <c r="B517" s="249" t="s">
        <v>5</v>
      </c>
      <c r="C517">
        <v>261871</v>
      </c>
      <c r="E517" s="114"/>
    </row>
    <row r="518" spans="1:5" x14ac:dyDescent="0.2">
      <c r="A518" s="249">
        <v>42095</v>
      </c>
      <c r="B518" s="249" t="s">
        <v>5</v>
      </c>
      <c r="C518">
        <v>262026</v>
      </c>
      <c r="E518" s="114"/>
    </row>
    <row r="519" spans="1:5" x14ac:dyDescent="0.2">
      <c r="A519" s="249">
        <v>42125</v>
      </c>
      <c r="B519" s="249" t="s">
        <v>5</v>
      </c>
      <c r="C519">
        <v>259884</v>
      </c>
      <c r="E519" s="114"/>
    </row>
    <row r="520" spans="1:5" x14ac:dyDescent="0.2">
      <c r="A520" s="249">
        <v>42156</v>
      </c>
      <c r="B520" s="249" t="s">
        <v>5</v>
      </c>
      <c r="C520">
        <v>263923</v>
      </c>
      <c r="E520" s="114"/>
    </row>
    <row r="521" spans="1:5" x14ac:dyDescent="0.2">
      <c r="A521" s="249">
        <v>42186</v>
      </c>
      <c r="B521" s="249" t="s">
        <v>5</v>
      </c>
      <c r="C521">
        <v>265290</v>
      </c>
      <c r="E521" s="114"/>
    </row>
    <row r="522" spans="1:5" x14ac:dyDescent="0.2">
      <c r="A522" s="249">
        <v>42217</v>
      </c>
      <c r="B522" s="249" t="s">
        <v>5</v>
      </c>
      <c r="C522">
        <v>266473</v>
      </c>
      <c r="E522" s="114"/>
    </row>
    <row r="523" spans="1:5" x14ac:dyDescent="0.2">
      <c r="A523" s="249">
        <v>42248</v>
      </c>
      <c r="B523" s="249" t="s">
        <v>5</v>
      </c>
      <c r="C523">
        <v>268405</v>
      </c>
      <c r="E523" s="114"/>
    </row>
    <row r="524" spans="1:5" x14ac:dyDescent="0.2">
      <c r="A524" s="249">
        <v>42278</v>
      </c>
      <c r="B524" s="249" t="s">
        <v>5</v>
      </c>
      <c r="C524">
        <v>269034</v>
      </c>
      <c r="E524" s="114"/>
    </row>
    <row r="525" spans="1:5" x14ac:dyDescent="0.2">
      <c r="A525" s="249">
        <v>42309</v>
      </c>
      <c r="B525" s="249" t="s">
        <v>5</v>
      </c>
      <c r="C525">
        <v>272263</v>
      </c>
      <c r="E525" s="114"/>
    </row>
    <row r="526" spans="1:5" x14ac:dyDescent="0.2">
      <c r="A526" s="249">
        <v>42339</v>
      </c>
      <c r="B526" s="249" t="s">
        <v>5</v>
      </c>
      <c r="C526">
        <v>273232</v>
      </c>
      <c r="E526" s="114"/>
    </row>
    <row r="527" spans="1:5" x14ac:dyDescent="0.2">
      <c r="A527" s="249">
        <v>42370</v>
      </c>
      <c r="B527" s="249" t="s">
        <v>5</v>
      </c>
      <c r="C527">
        <v>277470</v>
      </c>
      <c r="E527" s="114"/>
    </row>
    <row r="528" spans="1:5" x14ac:dyDescent="0.2">
      <c r="A528" s="249">
        <v>42401</v>
      </c>
      <c r="B528" s="249" t="s">
        <v>5</v>
      </c>
      <c r="C528">
        <v>278307</v>
      </c>
      <c r="E528" s="114"/>
    </row>
    <row r="529" spans="1:5" x14ac:dyDescent="0.2">
      <c r="A529" s="249">
        <v>42430</v>
      </c>
      <c r="B529" s="249" t="s">
        <v>5</v>
      </c>
      <c r="C529">
        <v>284547</v>
      </c>
      <c r="E529" s="114"/>
    </row>
    <row r="530" spans="1:5" x14ac:dyDescent="0.2">
      <c r="A530" s="249">
        <v>42461</v>
      </c>
      <c r="B530" s="249" t="s">
        <v>5</v>
      </c>
      <c r="C530" s="372">
        <v>281760</v>
      </c>
      <c r="E530" s="114"/>
    </row>
    <row r="531" spans="1:5" x14ac:dyDescent="0.2">
      <c r="A531" s="249">
        <v>42491</v>
      </c>
      <c r="B531" s="249" t="s">
        <v>5</v>
      </c>
      <c r="C531" s="372">
        <v>284188</v>
      </c>
      <c r="E531" s="114"/>
    </row>
    <row r="532" spans="1:5" x14ac:dyDescent="0.2">
      <c r="A532" s="249">
        <v>42522</v>
      </c>
      <c r="B532" s="249" t="s">
        <v>5</v>
      </c>
      <c r="C532" s="372">
        <v>279323</v>
      </c>
      <c r="E532" s="114"/>
    </row>
    <row r="533" spans="1:5" x14ac:dyDescent="0.2">
      <c r="A533" s="249">
        <v>42552</v>
      </c>
      <c r="B533" s="249" t="s">
        <v>5</v>
      </c>
      <c r="C533" s="372">
        <v>280279</v>
      </c>
      <c r="E533" s="114"/>
    </row>
    <row r="534" spans="1:5" x14ac:dyDescent="0.2">
      <c r="A534" s="249">
        <v>42583</v>
      </c>
      <c r="B534" s="249" t="s">
        <v>5</v>
      </c>
      <c r="C534" s="372">
        <v>280793</v>
      </c>
      <c r="E534" s="114"/>
    </row>
    <row r="535" spans="1:5" x14ac:dyDescent="0.2">
      <c r="A535" s="249">
        <v>42614</v>
      </c>
      <c r="B535" s="249" t="s">
        <v>5</v>
      </c>
      <c r="C535" s="372">
        <v>281352</v>
      </c>
      <c r="E535" s="114"/>
    </row>
    <row r="536" spans="1:5" x14ac:dyDescent="0.2">
      <c r="A536" s="249">
        <v>42644</v>
      </c>
      <c r="B536" s="249" t="s">
        <v>5</v>
      </c>
      <c r="C536" s="372">
        <v>284779</v>
      </c>
      <c r="E536" s="114"/>
    </row>
    <row r="537" spans="1:5" x14ac:dyDescent="0.2">
      <c r="A537" s="249">
        <v>42675</v>
      </c>
      <c r="B537" s="249" t="s">
        <v>5</v>
      </c>
      <c r="C537" s="372">
        <v>290127</v>
      </c>
      <c r="E537" s="114"/>
    </row>
    <row r="538" spans="1:5" x14ac:dyDescent="0.2">
      <c r="A538" s="249">
        <v>42705</v>
      </c>
      <c r="B538" s="249" t="s">
        <v>5</v>
      </c>
      <c r="C538" s="372">
        <v>289987</v>
      </c>
      <c r="E538" s="114"/>
    </row>
    <row r="539" spans="1:5" x14ac:dyDescent="0.2">
      <c r="A539" s="249">
        <v>42736</v>
      </c>
      <c r="B539" s="249" t="s">
        <v>5</v>
      </c>
      <c r="C539" s="372">
        <v>292927</v>
      </c>
      <c r="E539" s="114"/>
    </row>
    <row r="540" spans="1:5" x14ac:dyDescent="0.2">
      <c r="A540" s="249">
        <v>42767</v>
      </c>
      <c r="B540" s="249" t="s">
        <v>5</v>
      </c>
      <c r="C540" s="372">
        <v>290648</v>
      </c>
      <c r="E540" s="114"/>
    </row>
    <row r="541" spans="1:5" x14ac:dyDescent="0.2">
      <c r="A541" s="249">
        <v>42795</v>
      </c>
      <c r="B541" s="249" t="s">
        <v>5</v>
      </c>
      <c r="C541" s="372">
        <v>291898</v>
      </c>
      <c r="E541" s="114"/>
    </row>
    <row r="542" spans="1:5" x14ac:dyDescent="0.2">
      <c r="A542" s="249">
        <v>42826</v>
      </c>
      <c r="B542" s="249" t="s">
        <v>5</v>
      </c>
      <c r="C542" s="372">
        <v>289830</v>
      </c>
      <c r="E542" s="114"/>
    </row>
    <row r="543" spans="1:5" x14ac:dyDescent="0.2">
      <c r="A543" s="249">
        <v>34700</v>
      </c>
      <c r="B543" s="249" t="s">
        <v>4</v>
      </c>
      <c r="C543">
        <v>66919</v>
      </c>
      <c r="E543" s="114"/>
    </row>
    <row r="544" spans="1:5" x14ac:dyDescent="0.2">
      <c r="A544" s="249">
        <v>34731</v>
      </c>
      <c r="B544" s="249" t="s">
        <v>4</v>
      </c>
      <c r="C544">
        <v>65504</v>
      </c>
      <c r="E544" s="114"/>
    </row>
    <row r="545" spans="1:5" x14ac:dyDescent="0.2">
      <c r="A545" s="249">
        <v>34759</v>
      </c>
      <c r="B545" s="249" t="s">
        <v>4</v>
      </c>
      <c r="C545">
        <v>64262</v>
      </c>
      <c r="E545" s="114"/>
    </row>
    <row r="546" spans="1:5" x14ac:dyDescent="0.2">
      <c r="A546" s="249">
        <v>34790</v>
      </c>
      <c r="B546" s="249" t="s">
        <v>4</v>
      </c>
      <c r="C546">
        <v>64014</v>
      </c>
      <c r="E546" s="114"/>
    </row>
    <row r="547" spans="1:5" x14ac:dyDescent="0.2">
      <c r="A547" s="249">
        <v>34820</v>
      </c>
      <c r="B547" s="249" t="s">
        <v>4</v>
      </c>
      <c r="C547">
        <v>63863</v>
      </c>
      <c r="E547" s="114"/>
    </row>
    <row r="548" spans="1:5" x14ac:dyDescent="0.2">
      <c r="A548" s="249">
        <v>34851</v>
      </c>
      <c r="B548" s="249" t="s">
        <v>4</v>
      </c>
      <c r="C548">
        <v>63783</v>
      </c>
      <c r="E548" s="114"/>
    </row>
    <row r="549" spans="1:5" x14ac:dyDescent="0.2">
      <c r="A549" s="249">
        <v>34881</v>
      </c>
      <c r="B549" s="249" t="s">
        <v>4</v>
      </c>
      <c r="C549">
        <v>63325</v>
      </c>
      <c r="E549" s="114"/>
    </row>
    <row r="550" spans="1:5" x14ac:dyDescent="0.2">
      <c r="A550" s="249">
        <v>34912</v>
      </c>
      <c r="B550" s="249" t="s">
        <v>4</v>
      </c>
      <c r="C550">
        <v>63066</v>
      </c>
      <c r="E550" s="114"/>
    </row>
    <row r="551" spans="1:5" x14ac:dyDescent="0.2">
      <c r="A551" s="249">
        <v>34943</v>
      </c>
      <c r="B551" s="249" t="s">
        <v>4</v>
      </c>
      <c r="C551">
        <v>63329</v>
      </c>
      <c r="E551" s="114"/>
    </row>
    <row r="552" spans="1:5" x14ac:dyDescent="0.2">
      <c r="A552" s="249">
        <v>34973</v>
      </c>
      <c r="B552" s="249" t="s">
        <v>4</v>
      </c>
      <c r="C552">
        <v>62874</v>
      </c>
      <c r="E552" s="114"/>
    </row>
    <row r="553" spans="1:5" x14ac:dyDescent="0.2">
      <c r="A553" s="249">
        <v>35004</v>
      </c>
      <c r="B553" s="249" t="s">
        <v>4</v>
      </c>
      <c r="C553">
        <v>63027</v>
      </c>
      <c r="E553" s="114"/>
    </row>
    <row r="554" spans="1:5" x14ac:dyDescent="0.2">
      <c r="A554" s="249">
        <v>35034</v>
      </c>
      <c r="B554" s="249" t="s">
        <v>4</v>
      </c>
      <c r="C554">
        <v>62602</v>
      </c>
      <c r="E554" s="114"/>
    </row>
    <row r="555" spans="1:5" x14ac:dyDescent="0.2">
      <c r="A555" s="249">
        <v>35065</v>
      </c>
      <c r="B555" s="249" t="s">
        <v>4</v>
      </c>
      <c r="C555">
        <v>62062</v>
      </c>
      <c r="E555" s="114"/>
    </row>
    <row r="556" spans="1:5" x14ac:dyDescent="0.2">
      <c r="A556" s="249">
        <v>35096</v>
      </c>
      <c r="B556" s="249" t="s">
        <v>4</v>
      </c>
      <c r="C556">
        <v>62041</v>
      </c>
      <c r="E556" s="114"/>
    </row>
    <row r="557" spans="1:5" x14ac:dyDescent="0.2">
      <c r="A557" s="249">
        <v>35125</v>
      </c>
      <c r="B557" s="249" t="s">
        <v>4</v>
      </c>
      <c r="C557">
        <v>63004</v>
      </c>
      <c r="E557" s="114"/>
    </row>
    <row r="558" spans="1:5" x14ac:dyDescent="0.2">
      <c r="A558" s="249">
        <v>35156</v>
      </c>
      <c r="B558" s="249" t="s">
        <v>4</v>
      </c>
      <c r="C558">
        <v>64017</v>
      </c>
      <c r="E558" s="114"/>
    </row>
    <row r="559" spans="1:5" x14ac:dyDescent="0.2">
      <c r="A559" s="249">
        <v>35186</v>
      </c>
      <c r="B559" s="249" t="s">
        <v>4</v>
      </c>
      <c r="C559">
        <v>64734</v>
      </c>
      <c r="E559" s="114"/>
    </row>
    <row r="560" spans="1:5" x14ac:dyDescent="0.2">
      <c r="A560" s="249">
        <v>35217</v>
      </c>
      <c r="B560" s="249" t="s">
        <v>4</v>
      </c>
      <c r="C560">
        <v>64921</v>
      </c>
      <c r="E560" s="114"/>
    </row>
    <row r="561" spans="1:5" x14ac:dyDescent="0.2">
      <c r="A561" s="249">
        <v>35247</v>
      </c>
      <c r="B561" s="249" t="s">
        <v>4</v>
      </c>
      <c r="C561">
        <v>65136</v>
      </c>
      <c r="E561" s="114"/>
    </row>
    <row r="562" spans="1:5" x14ac:dyDescent="0.2">
      <c r="A562" s="249">
        <v>35278</v>
      </c>
      <c r="B562" s="249" t="s">
        <v>4</v>
      </c>
      <c r="C562">
        <v>65067</v>
      </c>
      <c r="E562" s="114"/>
    </row>
    <row r="563" spans="1:5" x14ac:dyDescent="0.2">
      <c r="A563" s="249">
        <v>35309</v>
      </c>
      <c r="B563" s="249" t="s">
        <v>4</v>
      </c>
      <c r="C563">
        <v>66117</v>
      </c>
      <c r="E563" s="114"/>
    </row>
    <row r="564" spans="1:5" x14ac:dyDescent="0.2">
      <c r="A564" s="249">
        <v>35339</v>
      </c>
      <c r="B564" s="249" t="s">
        <v>4</v>
      </c>
      <c r="C564">
        <v>66441</v>
      </c>
      <c r="E564" s="114"/>
    </row>
    <row r="565" spans="1:5" x14ac:dyDescent="0.2">
      <c r="A565" s="249">
        <v>35370</v>
      </c>
      <c r="B565" s="249" t="s">
        <v>4</v>
      </c>
      <c r="C565">
        <v>67079</v>
      </c>
      <c r="E565" s="114"/>
    </row>
    <row r="566" spans="1:5" x14ac:dyDescent="0.2">
      <c r="A566" s="249">
        <v>35400</v>
      </c>
      <c r="B566" s="249" t="s">
        <v>4</v>
      </c>
      <c r="C566">
        <v>66312</v>
      </c>
      <c r="E566" s="114"/>
    </row>
    <row r="567" spans="1:5" x14ac:dyDescent="0.2">
      <c r="A567" s="249">
        <v>35431</v>
      </c>
      <c r="B567" s="249" t="s">
        <v>4</v>
      </c>
      <c r="C567">
        <v>66689</v>
      </c>
      <c r="E567" s="114"/>
    </row>
    <row r="568" spans="1:5" x14ac:dyDescent="0.2">
      <c r="A568" s="249">
        <v>35462</v>
      </c>
      <c r="B568" s="249" t="s">
        <v>4</v>
      </c>
      <c r="C568">
        <v>67255</v>
      </c>
      <c r="E568" s="114"/>
    </row>
    <row r="569" spans="1:5" x14ac:dyDescent="0.2">
      <c r="A569" s="249">
        <v>35490</v>
      </c>
      <c r="B569" s="249" t="s">
        <v>4</v>
      </c>
      <c r="C569">
        <v>68318</v>
      </c>
      <c r="E569" s="114"/>
    </row>
    <row r="570" spans="1:5" x14ac:dyDescent="0.2">
      <c r="A570" s="249">
        <v>35521</v>
      </c>
      <c r="B570" s="249" t="s">
        <v>4</v>
      </c>
      <c r="C570">
        <v>69890</v>
      </c>
      <c r="E570" s="114"/>
    </row>
    <row r="571" spans="1:5" x14ac:dyDescent="0.2">
      <c r="A571" s="249">
        <v>35551</v>
      </c>
      <c r="B571" s="249" t="s">
        <v>4</v>
      </c>
      <c r="C571">
        <v>70374</v>
      </c>
      <c r="E571" s="114"/>
    </row>
    <row r="572" spans="1:5" x14ac:dyDescent="0.2">
      <c r="A572" s="249">
        <v>35582</v>
      </c>
      <c r="B572" s="249" t="s">
        <v>4</v>
      </c>
      <c r="C572">
        <v>71440</v>
      </c>
      <c r="E572" s="114"/>
    </row>
    <row r="573" spans="1:5" x14ac:dyDescent="0.2">
      <c r="A573" s="249">
        <v>35612</v>
      </c>
      <c r="B573" s="249" t="s">
        <v>4</v>
      </c>
      <c r="C573">
        <v>71604</v>
      </c>
      <c r="E573" s="114"/>
    </row>
    <row r="574" spans="1:5" x14ac:dyDescent="0.2">
      <c r="A574" s="249">
        <v>35643</v>
      </c>
      <c r="B574" s="249" t="s">
        <v>4</v>
      </c>
      <c r="C574">
        <v>73209</v>
      </c>
      <c r="E574" s="114"/>
    </row>
    <row r="575" spans="1:5" x14ac:dyDescent="0.2">
      <c r="A575" s="249">
        <v>35674</v>
      </c>
      <c r="B575" s="249" t="s">
        <v>4</v>
      </c>
      <c r="C575">
        <v>74489</v>
      </c>
      <c r="E575" s="114"/>
    </row>
    <row r="576" spans="1:5" x14ac:dyDescent="0.2">
      <c r="A576" s="249">
        <v>35704</v>
      </c>
      <c r="B576" s="249" t="s">
        <v>4</v>
      </c>
      <c r="C576">
        <v>75479</v>
      </c>
      <c r="E576" s="114"/>
    </row>
    <row r="577" spans="1:5" x14ac:dyDescent="0.2">
      <c r="A577" s="249">
        <v>35735</v>
      </c>
      <c r="B577" s="249" t="s">
        <v>4</v>
      </c>
      <c r="C577">
        <v>76328</v>
      </c>
      <c r="E577" s="114"/>
    </row>
    <row r="578" spans="1:5" x14ac:dyDescent="0.2">
      <c r="A578" s="249">
        <v>35765</v>
      </c>
      <c r="B578" s="249" t="s">
        <v>4</v>
      </c>
      <c r="C578">
        <v>77066</v>
      </c>
      <c r="E578" s="114"/>
    </row>
    <row r="579" spans="1:5" x14ac:dyDescent="0.2">
      <c r="A579" s="249">
        <v>35796</v>
      </c>
      <c r="B579" s="249" t="s">
        <v>4</v>
      </c>
      <c r="C579">
        <v>77542</v>
      </c>
      <c r="E579" s="114"/>
    </row>
    <row r="580" spans="1:5" x14ac:dyDescent="0.2">
      <c r="A580" s="249">
        <v>35827</v>
      </c>
      <c r="B580" s="249" t="s">
        <v>4</v>
      </c>
      <c r="C580">
        <v>76973</v>
      </c>
      <c r="E580" s="114"/>
    </row>
    <row r="581" spans="1:5" x14ac:dyDescent="0.2">
      <c r="A581" s="249">
        <v>35855</v>
      </c>
      <c r="B581" s="249" t="s">
        <v>4</v>
      </c>
      <c r="C581">
        <v>75997</v>
      </c>
      <c r="E581" s="114"/>
    </row>
    <row r="582" spans="1:5" x14ac:dyDescent="0.2">
      <c r="A582" s="249">
        <v>35886</v>
      </c>
      <c r="B582" s="249" t="s">
        <v>4</v>
      </c>
      <c r="C582">
        <v>76637</v>
      </c>
      <c r="E582" s="114"/>
    </row>
    <row r="583" spans="1:5" x14ac:dyDescent="0.2">
      <c r="A583" s="249">
        <v>35916</v>
      </c>
      <c r="B583" s="249" t="s">
        <v>4</v>
      </c>
      <c r="C583">
        <v>78553</v>
      </c>
      <c r="E583" s="114"/>
    </row>
    <row r="584" spans="1:5" x14ac:dyDescent="0.2">
      <c r="A584" s="249">
        <v>35947</v>
      </c>
      <c r="B584" s="249" t="s">
        <v>4</v>
      </c>
      <c r="C584">
        <v>80488</v>
      </c>
      <c r="E584" s="114"/>
    </row>
    <row r="585" spans="1:5" x14ac:dyDescent="0.2">
      <c r="A585" s="249">
        <v>35977</v>
      </c>
      <c r="B585" s="249" t="s">
        <v>4</v>
      </c>
      <c r="C585">
        <v>81116</v>
      </c>
      <c r="E585" s="114"/>
    </row>
    <row r="586" spans="1:5" x14ac:dyDescent="0.2">
      <c r="A586" s="249">
        <v>36008</v>
      </c>
      <c r="B586" s="249" t="s">
        <v>4</v>
      </c>
      <c r="C586">
        <v>81938</v>
      </c>
      <c r="E586" s="114"/>
    </row>
    <row r="587" spans="1:5" x14ac:dyDescent="0.2">
      <c r="A587" s="249">
        <v>36039</v>
      </c>
      <c r="B587" s="249" t="s">
        <v>4</v>
      </c>
      <c r="C587">
        <v>83225</v>
      </c>
      <c r="E587" s="114"/>
    </row>
    <row r="588" spans="1:5" x14ac:dyDescent="0.2">
      <c r="A588" s="249">
        <v>36069</v>
      </c>
      <c r="B588" s="249" t="s">
        <v>4</v>
      </c>
      <c r="C588">
        <v>84697</v>
      </c>
      <c r="E588" s="114"/>
    </row>
    <row r="589" spans="1:5" x14ac:dyDescent="0.2">
      <c r="A589" s="249">
        <v>36100</v>
      </c>
      <c r="B589" s="249" t="s">
        <v>4</v>
      </c>
      <c r="C589">
        <v>85276</v>
      </c>
      <c r="E589" s="114"/>
    </row>
    <row r="590" spans="1:5" x14ac:dyDescent="0.2">
      <c r="A590" s="249">
        <v>36130</v>
      </c>
      <c r="B590" s="249" t="s">
        <v>4</v>
      </c>
      <c r="C590">
        <v>85369</v>
      </c>
      <c r="E590" s="114"/>
    </row>
    <row r="591" spans="1:5" x14ac:dyDescent="0.2">
      <c r="A591" s="249">
        <v>36161</v>
      </c>
      <c r="B591" s="249" t="s">
        <v>4</v>
      </c>
      <c r="C591">
        <v>85432</v>
      </c>
      <c r="E591" s="114"/>
    </row>
    <row r="592" spans="1:5" x14ac:dyDescent="0.2">
      <c r="A592" s="249">
        <v>36192</v>
      </c>
      <c r="B592" s="249" t="s">
        <v>4</v>
      </c>
      <c r="C592">
        <v>85350</v>
      </c>
      <c r="E592" s="114"/>
    </row>
    <row r="593" spans="1:5" x14ac:dyDescent="0.2">
      <c r="A593" s="249">
        <v>36220</v>
      </c>
      <c r="B593" s="249" t="s">
        <v>4</v>
      </c>
      <c r="C593">
        <v>86387</v>
      </c>
      <c r="E593" s="114"/>
    </row>
    <row r="594" spans="1:5" x14ac:dyDescent="0.2">
      <c r="A594" s="249">
        <v>36251</v>
      </c>
      <c r="B594" s="249" t="s">
        <v>4</v>
      </c>
      <c r="C594">
        <v>86676</v>
      </c>
      <c r="E594" s="114"/>
    </row>
    <row r="595" spans="1:5" x14ac:dyDescent="0.2">
      <c r="A595" s="249">
        <v>36281</v>
      </c>
      <c r="B595" s="249" t="s">
        <v>4</v>
      </c>
      <c r="C595">
        <v>87229</v>
      </c>
      <c r="E595" s="114"/>
    </row>
    <row r="596" spans="1:5" x14ac:dyDescent="0.2">
      <c r="A596" s="249">
        <v>36312</v>
      </c>
      <c r="B596" s="249" t="s">
        <v>4</v>
      </c>
      <c r="C596">
        <v>88354</v>
      </c>
      <c r="E596" s="114"/>
    </row>
    <row r="597" spans="1:5" x14ac:dyDescent="0.2">
      <c r="A597" s="249">
        <v>36342</v>
      </c>
      <c r="B597" s="249" t="s">
        <v>4</v>
      </c>
      <c r="C597">
        <v>89821</v>
      </c>
      <c r="E597" s="114"/>
    </row>
    <row r="598" spans="1:5" x14ac:dyDescent="0.2">
      <c r="A598" s="249">
        <v>36373</v>
      </c>
      <c r="B598" s="249" t="s">
        <v>4</v>
      </c>
      <c r="C598">
        <v>91599</v>
      </c>
      <c r="E598" s="114"/>
    </row>
    <row r="599" spans="1:5" x14ac:dyDescent="0.2">
      <c r="A599" s="249">
        <v>36404</v>
      </c>
      <c r="B599" s="249" t="s">
        <v>4</v>
      </c>
      <c r="C599">
        <v>92138</v>
      </c>
      <c r="E599" s="114"/>
    </row>
    <row r="600" spans="1:5" x14ac:dyDescent="0.2">
      <c r="A600" s="249">
        <v>36434</v>
      </c>
      <c r="B600" s="249" t="s">
        <v>4</v>
      </c>
      <c r="C600">
        <v>93900</v>
      </c>
      <c r="E600" s="114"/>
    </row>
    <row r="601" spans="1:5" x14ac:dyDescent="0.2">
      <c r="A601" s="249">
        <v>36465</v>
      </c>
      <c r="B601" s="249" t="s">
        <v>4</v>
      </c>
      <c r="C601">
        <v>95597</v>
      </c>
      <c r="E601" s="114"/>
    </row>
    <row r="602" spans="1:5" x14ac:dyDescent="0.2">
      <c r="A602" s="249">
        <v>36495</v>
      </c>
      <c r="B602" s="249" t="s">
        <v>4</v>
      </c>
      <c r="C602">
        <v>97593</v>
      </c>
      <c r="E602" s="114"/>
    </row>
    <row r="603" spans="1:5" x14ac:dyDescent="0.2">
      <c r="A603" s="249">
        <v>36526</v>
      </c>
      <c r="B603" s="249" t="s">
        <v>4</v>
      </c>
      <c r="C603">
        <v>98870</v>
      </c>
      <c r="E603" s="114"/>
    </row>
    <row r="604" spans="1:5" x14ac:dyDescent="0.2">
      <c r="A604" s="249">
        <v>36557</v>
      </c>
      <c r="B604" s="249" t="s">
        <v>4</v>
      </c>
      <c r="C604">
        <v>99299</v>
      </c>
      <c r="E604" s="114"/>
    </row>
    <row r="605" spans="1:5" x14ac:dyDescent="0.2">
      <c r="A605" s="249">
        <v>36586</v>
      </c>
      <c r="B605" s="249" t="s">
        <v>4</v>
      </c>
      <c r="C605">
        <v>100095</v>
      </c>
      <c r="E605" s="114"/>
    </row>
    <row r="606" spans="1:5" x14ac:dyDescent="0.2">
      <c r="A606" s="249">
        <v>36617</v>
      </c>
      <c r="B606" s="249" t="s">
        <v>4</v>
      </c>
      <c r="C606">
        <v>101856</v>
      </c>
      <c r="E606" s="114"/>
    </row>
    <row r="607" spans="1:5" x14ac:dyDescent="0.2">
      <c r="A607" s="249">
        <v>36647</v>
      </c>
      <c r="B607" s="249" t="s">
        <v>4</v>
      </c>
      <c r="C607">
        <v>104627</v>
      </c>
      <c r="E607" s="114"/>
    </row>
    <row r="608" spans="1:5" x14ac:dyDescent="0.2">
      <c r="A608" s="249">
        <v>36678</v>
      </c>
      <c r="B608" s="249" t="s">
        <v>4</v>
      </c>
      <c r="C608">
        <v>107507</v>
      </c>
      <c r="E608" s="114"/>
    </row>
    <row r="609" spans="1:5" x14ac:dyDescent="0.2">
      <c r="A609" s="249">
        <v>36708</v>
      </c>
      <c r="B609" s="249" t="s">
        <v>4</v>
      </c>
      <c r="C609">
        <v>109237</v>
      </c>
      <c r="E609" s="114"/>
    </row>
    <row r="610" spans="1:5" x14ac:dyDescent="0.2">
      <c r="A610" s="249">
        <v>36739</v>
      </c>
      <c r="B610" s="249" t="s">
        <v>4</v>
      </c>
      <c r="C610">
        <v>111532</v>
      </c>
      <c r="E610" s="114"/>
    </row>
    <row r="611" spans="1:5" x14ac:dyDescent="0.2">
      <c r="A611" s="249">
        <v>36770</v>
      </c>
      <c r="B611" s="249" t="s">
        <v>4</v>
      </c>
      <c r="C611">
        <v>112779</v>
      </c>
      <c r="E611" s="114"/>
    </row>
    <row r="612" spans="1:5" x14ac:dyDescent="0.2">
      <c r="A612" s="249">
        <v>36800</v>
      </c>
      <c r="B612" s="249" t="s">
        <v>4</v>
      </c>
      <c r="C612">
        <v>113867</v>
      </c>
      <c r="E612" s="114"/>
    </row>
    <row r="613" spans="1:5" x14ac:dyDescent="0.2">
      <c r="A613" s="249">
        <v>36831</v>
      </c>
      <c r="B613" s="249" t="s">
        <v>4</v>
      </c>
      <c r="C613">
        <v>114242</v>
      </c>
      <c r="E613" s="114"/>
    </row>
    <row r="614" spans="1:5" x14ac:dyDescent="0.2">
      <c r="A614" s="249">
        <v>36861</v>
      </c>
      <c r="B614" s="249" t="s">
        <v>4</v>
      </c>
      <c r="C614">
        <v>113711</v>
      </c>
      <c r="E614" s="114"/>
    </row>
    <row r="615" spans="1:5" x14ac:dyDescent="0.2">
      <c r="A615" s="249">
        <v>36892</v>
      </c>
      <c r="B615" s="249" t="s">
        <v>4</v>
      </c>
      <c r="C615">
        <v>113859</v>
      </c>
      <c r="E615" s="114"/>
    </row>
    <row r="616" spans="1:5" x14ac:dyDescent="0.2">
      <c r="A616" s="249">
        <v>36923</v>
      </c>
      <c r="B616" s="249" t="s">
        <v>4</v>
      </c>
      <c r="C616">
        <v>112675</v>
      </c>
      <c r="E616" s="114"/>
    </row>
    <row r="617" spans="1:5" x14ac:dyDescent="0.2">
      <c r="A617" s="249">
        <v>36951</v>
      </c>
      <c r="B617" s="249" t="s">
        <v>4</v>
      </c>
      <c r="C617">
        <v>112171</v>
      </c>
      <c r="E617" s="114"/>
    </row>
    <row r="618" spans="1:5" x14ac:dyDescent="0.2">
      <c r="A618" s="249">
        <v>36982</v>
      </c>
      <c r="B618" s="249" t="s">
        <v>4</v>
      </c>
      <c r="C618">
        <v>113229</v>
      </c>
      <c r="E618" s="114"/>
    </row>
    <row r="619" spans="1:5" x14ac:dyDescent="0.2">
      <c r="A619" s="249">
        <v>37012</v>
      </c>
      <c r="B619" s="249" t="s">
        <v>4</v>
      </c>
      <c r="C619">
        <v>115191</v>
      </c>
      <c r="E619" s="114"/>
    </row>
    <row r="620" spans="1:5" x14ac:dyDescent="0.2">
      <c r="A620" s="249">
        <v>37043</v>
      </c>
      <c r="B620" s="249" t="s">
        <v>4</v>
      </c>
      <c r="C620">
        <v>118605</v>
      </c>
      <c r="E620" s="114"/>
    </row>
    <row r="621" spans="1:5" x14ac:dyDescent="0.2">
      <c r="A621" s="249">
        <v>37073</v>
      </c>
      <c r="B621" s="249" t="s">
        <v>4</v>
      </c>
      <c r="C621">
        <v>120705</v>
      </c>
      <c r="E621" s="114"/>
    </row>
    <row r="622" spans="1:5" x14ac:dyDescent="0.2">
      <c r="A622" s="249">
        <v>37104</v>
      </c>
      <c r="B622" s="249" t="s">
        <v>4</v>
      </c>
      <c r="C622">
        <v>123273</v>
      </c>
      <c r="E622" s="114"/>
    </row>
    <row r="623" spans="1:5" x14ac:dyDescent="0.2">
      <c r="A623" s="249">
        <v>37135</v>
      </c>
      <c r="B623" s="249" t="s">
        <v>4</v>
      </c>
      <c r="C623">
        <v>124788</v>
      </c>
      <c r="E623" s="114"/>
    </row>
    <row r="624" spans="1:5" x14ac:dyDescent="0.2">
      <c r="A624" s="249">
        <v>37165</v>
      </c>
      <c r="B624" s="249" t="s">
        <v>4</v>
      </c>
      <c r="C624">
        <v>127399</v>
      </c>
      <c r="E624" s="114"/>
    </row>
    <row r="625" spans="1:5" x14ac:dyDescent="0.2">
      <c r="A625" s="249">
        <v>37196</v>
      </c>
      <c r="B625" s="249" t="s">
        <v>4</v>
      </c>
      <c r="C625">
        <v>128048</v>
      </c>
      <c r="E625" s="114"/>
    </row>
    <row r="626" spans="1:5" x14ac:dyDescent="0.2">
      <c r="A626" s="249">
        <v>37226</v>
      </c>
      <c r="B626" s="249" t="s">
        <v>4</v>
      </c>
      <c r="C626">
        <v>129858</v>
      </c>
      <c r="E626" s="114"/>
    </row>
    <row r="627" spans="1:5" x14ac:dyDescent="0.2">
      <c r="A627" s="249">
        <v>37257</v>
      </c>
      <c r="B627" s="249" t="s">
        <v>4</v>
      </c>
      <c r="C627">
        <v>129282</v>
      </c>
      <c r="E627" s="114"/>
    </row>
    <row r="628" spans="1:5" x14ac:dyDescent="0.2">
      <c r="A628" s="249">
        <v>37288</v>
      </c>
      <c r="B628" s="249" t="s">
        <v>4</v>
      </c>
      <c r="C628">
        <v>132354</v>
      </c>
      <c r="E628" s="114"/>
    </row>
    <row r="629" spans="1:5" x14ac:dyDescent="0.2">
      <c r="A629" s="249">
        <v>37316</v>
      </c>
      <c r="B629" s="249" t="s">
        <v>4</v>
      </c>
      <c r="C629">
        <v>132913</v>
      </c>
      <c r="E629" s="114"/>
    </row>
    <row r="630" spans="1:5" x14ac:dyDescent="0.2">
      <c r="A630" s="249">
        <v>37347</v>
      </c>
      <c r="B630" s="249" t="s">
        <v>4</v>
      </c>
      <c r="C630">
        <v>135914</v>
      </c>
      <c r="E630" s="114"/>
    </row>
    <row r="631" spans="1:5" x14ac:dyDescent="0.2">
      <c r="A631" s="249">
        <v>37377</v>
      </c>
      <c r="B631" s="249" t="s">
        <v>4</v>
      </c>
      <c r="C631">
        <v>137929</v>
      </c>
      <c r="E631" s="114"/>
    </row>
    <row r="632" spans="1:5" x14ac:dyDescent="0.2">
      <c r="A632" s="249">
        <v>37408</v>
      </c>
      <c r="B632" s="249" t="s">
        <v>4</v>
      </c>
      <c r="C632">
        <v>142356</v>
      </c>
      <c r="E632" s="114"/>
    </row>
    <row r="633" spans="1:5" x14ac:dyDescent="0.2">
      <c r="A633" s="249">
        <v>37438</v>
      </c>
      <c r="B633" s="249" t="s">
        <v>4</v>
      </c>
      <c r="C633">
        <v>146492</v>
      </c>
      <c r="E633" s="114"/>
    </row>
    <row r="634" spans="1:5" x14ac:dyDescent="0.2">
      <c r="A634" s="249">
        <v>37469</v>
      </c>
      <c r="B634" s="249" t="s">
        <v>4</v>
      </c>
      <c r="C634">
        <v>149769</v>
      </c>
      <c r="E634" s="114"/>
    </row>
    <row r="635" spans="1:5" x14ac:dyDescent="0.2">
      <c r="A635" s="249">
        <v>37500</v>
      </c>
      <c r="B635" s="249" t="s">
        <v>4</v>
      </c>
      <c r="C635">
        <v>154468</v>
      </c>
      <c r="E635" s="114"/>
    </row>
    <row r="636" spans="1:5" x14ac:dyDescent="0.2">
      <c r="A636" s="249">
        <v>37530</v>
      </c>
      <c r="B636" s="249" t="s">
        <v>4</v>
      </c>
      <c r="C636">
        <v>157760</v>
      </c>
      <c r="E636" s="114"/>
    </row>
    <row r="637" spans="1:5" x14ac:dyDescent="0.2">
      <c r="A637" s="249">
        <v>37561</v>
      </c>
      <c r="B637" s="249" t="s">
        <v>4</v>
      </c>
      <c r="C637">
        <v>161193</v>
      </c>
      <c r="E637" s="114"/>
    </row>
    <row r="638" spans="1:5" x14ac:dyDescent="0.2">
      <c r="A638" s="249">
        <v>37591</v>
      </c>
      <c r="B638" s="249" t="s">
        <v>4</v>
      </c>
      <c r="C638">
        <v>162573</v>
      </c>
      <c r="E638" s="114"/>
    </row>
    <row r="639" spans="1:5" x14ac:dyDescent="0.2">
      <c r="A639" s="249">
        <v>37622</v>
      </c>
      <c r="B639" s="249" t="s">
        <v>4</v>
      </c>
      <c r="C639">
        <v>164436</v>
      </c>
      <c r="E639" s="114"/>
    </row>
    <row r="640" spans="1:5" x14ac:dyDescent="0.2">
      <c r="A640" s="249">
        <v>37653</v>
      </c>
      <c r="B640" s="249" t="s">
        <v>4</v>
      </c>
      <c r="C640">
        <v>165060</v>
      </c>
      <c r="E640" s="114"/>
    </row>
    <row r="641" spans="1:5" x14ac:dyDescent="0.2">
      <c r="A641" s="249">
        <v>37681</v>
      </c>
      <c r="B641" s="249" t="s">
        <v>4</v>
      </c>
      <c r="C641">
        <v>166631</v>
      </c>
      <c r="E641" s="114"/>
    </row>
    <row r="642" spans="1:5" x14ac:dyDescent="0.2">
      <c r="A642" s="249">
        <v>37712</v>
      </c>
      <c r="B642" s="249" t="s">
        <v>4</v>
      </c>
      <c r="C642">
        <v>169948</v>
      </c>
      <c r="E642" s="114"/>
    </row>
    <row r="643" spans="1:5" x14ac:dyDescent="0.2">
      <c r="A643" s="249">
        <v>37742</v>
      </c>
      <c r="B643" s="249" t="s">
        <v>4</v>
      </c>
      <c r="C643">
        <v>171198</v>
      </c>
      <c r="E643" s="114"/>
    </row>
    <row r="644" spans="1:5" x14ac:dyDescent="0.2">
      <c r="A644" s="249">
        <v>37773</v>
      </c>
      <c r="B644" s="249" t="s">
        <v>4</v>
      </c>
      <c r="C644">
        <v>173462</v>
      </c>
      <c r="E644" s="114"/>
    </row>
    <row r="645" spans="1:5" x14ac:dyDescent="0.2">
      <c r="A645" s="249">
        <v>37803</v>
      </c>
      <c r="B645" s="249" t="s">
        <v>4</v>
      </c>
      <c r="C645">
        <v>174607</v>
      </c>
      <c r="E645" s="114"/>
    </row>
    <row r="646" spans="1:5" x14ac:dyDescent="0.2">
      <c r="A646" s="249">
        <v>37834</v>
      </c>
      <c r="B646" s="249" t="s">
        <v>4</v>
      </c>
      <c r="C646">
        <v>176990</v>
      </c>
      <c r="E646" s="114"/>
    </row>
    <row r="647" spans="1:5" x14ac:dyDescent="0.2">
      <c r="A647" s="249">
        <v>37865</v>
      </c>
      <c r="B647" s="249" t="s">
        <v>4</v>
      </c>
      <c r="C647">
        <v>178208</v>
      </c>
      <c r="E647" s="114"/>
    </row>
    <row r="648" spans="1:5" x14ac:dyDescent="0.2">
      <c r="A648" s="249">
        <v>37895</v>
      </c>
      <c r="B648" s="249" t="s">
        <v>4</v>
      </c>
      <c r="C648">
        <v>179250</v>
      </c>
      <c r="E648" s="114"/>
    </row>
    <row r="649" spans="1:5" x14ac:dyDescent="0.2">
      <c r="A649" s="249">
        <v>37926</v>
      </c>
      <c r="B649" s="249" t="s">
        <v>4</v>
      </c>
      <c r="C649">
        <v>180920</v>
      </c>
      <c r="E649" s="114"/>
    </row>
    <row r="650" spans="1:5" x14ac:dyDescent="0.2">
      <c r="A650" s="249">
        <v>37956</v>
      </c>
      <c r="B650" s="249" t="s">
        <v>4</v>
      </c>
      <c r="C650">
        <v>182949</v>
      </c>
      <c r="E650" s="114"/>
    </row>
    <row r="651" spans="1:5" x14ac:dyDescent="0.2">
      <c r="A651" s="249">
        <v>37987</v>
      </c>
      <c r="B651" s="249" t="s">
        <v>4</v>
      </c>
      <c r="C651">
        <v>184235</v>
      </c>
      <c r="E651" s="114"/>
    </row>
    <row r="652" spans="1:5" x14ac:dyDescent="0.2">
      <c r="A652" s="249">
        <v>38018</v>
      </c>
      <c r="B652" s="249" t="s">
        <v>4</v>
      </c>
      <c r="C652">
        <v>184874</v>
      </c>
      <c r="E652" s="114"/>
    </row>
    <row r="653" spans="1:5" x14ac:dyDescent="0.2">
      <c r="A653" s="249">
        <v>38047</v>
      </c>
      <c r="B653" s="249" t="s">
        <v>4</v>
      </c>
      <c r="C653">
        <v>185271</v>
      </c>
      <c r="E653" s="114"/>
    </row>
    <row r="654" spans="1:5" x14ac:dyDescent="0.2">
      <c r="A654" s="249">
        <v>38078</v>
      </c>
      <c r="B654" s="249" t="s">
        <v>4</v>
      </c>
      <c r="C654">
        <v>189052</v>
      </c>
      <c r="E654" s="114"/>
    </row>
    <row r="655" spans="1:5" x14ac:dyDescent="0.2">
      <c r="A655" s="249">
        <v>38108</v>
      </c>
      <c r="B655" s="249" t="s">
        <v>4</v>
      </c>
      <c r="C655">
        <v>194348</v>
      </c>
      <c r="E655" s="114"/>
    </row>
    <row r="656" spans="1:5" x14ac:dyDescent="0.2">
      <c r="A656" s="249">
        <v>38139</v>
      </c>
      <c r="B656" s="249" t="s">
        <v>4</v>
      </c>
      <c r="C656">
        <v>198920</v>
      </c>
      <c r="E656" s="114"/>
    </row>
    <row r="657" spans="1:5" x14ac:dyDescent="0.2">
      <c r="A657" s="249">
        <v>38169</v>
      </c>
      <c r="B657" s="249" t="s">
        <v>4</v>
      </c>
      <c r="C657">
        <v>199677</v>
      </c>
      <c r="E657" s="114"/>
    </row>
    <row r="658" spans="1:5" x14ac:dyDescent="0.2">
      <c r="A658" s="249">
        <v>38200</v>
      </c>
      <c r="B658" s="249" t="s">
        <v>4</v>
      </c>
      <c r="C658">
        <v>201309</v>
      </c>
      <c r="E658" s="114"/>
    </row>
    <row r="659" spans="1:5" x14ac:dyDescent="0.2">
      <c r="A659" s="249">
        <v>38231</v>
      </c>
      <c r="B659" s="249" t="s">
        <v>4</v>
      </c>
      <c r="C659">
        <v>202775</v>
      </c>
      <c r="E659" s="114"/>
    </row>
    <row r="660" spans="1:5" x14ac:dyDescent="0.2">
      <c r="A660" s="249">
        <v>38261</v>
      </c>
      <c r="B660" s="249" t="s">
        <v>4</v>
      </c>
      <c r="C660">
        <v>203239</v>
      </c>
      <c r="E660" s="114"/>
    </row>
    <row r="661" spans="1:5" x14ac:dyDescent="0.2">
      <c r="A661" s="249">
        <v>38292</v>
      </c>
      <c r="B661" s="249" t="s">
        <v>4</v>
      </c>
      <c r="C661">
        <v>204109</v>
      </c>
      <c r="E661" s="114"/>
    </row>
    <row r="662" spans="1:5" x14ac:dyDescent="0.2">
      <c r="A662" s="249">
        <v>38322</v>
      </c>
      <c r="B662" s="249" t="s">
        <v>4</v>
      </c>
      <c r="C662">
        <v>204261</v>
      </c>
      <c r="E662" s="114"/>
    </row>
    <row r="663" spans="1:5" x14ac:dyDescent="0.2">
      <c r="A663" s="249">
        <v>38353</v>
      </c>
      <c r="B663" s="249" t="s">
        <v>4</v>
      </c>
      <c r="C663">
        <v>205035</v>
      </c>
      <c r="E663" s="114"/>
    </row>
    <row r="664" spans="1:5" x14ac:dyDescent="0.2">
      <c r="A664" s="249">
        <v>38384</v>
      </c>
      <c r="B664" s="249" t="s">
        <v>4</v>
      </c>
      <c r="C664">
        <v>204177</v>
      </c>
      <c r="E664" s="114"/>
    </row>
    <row r="665" spans="1:5" x14ac:dyDescent="0.2">
      <c r="A665" s="249">
        <v>38412</v>
      </c>
      <c r="B665" s="249" t="s">
        <v>4</v>
      </c>
      <c r="C665">
        <v>204821</v>
      </c>
      <c r="E665" s="114"/>
    </row>
    <row r="666" spans="1:5" x14ac:dyDescent="0.2">
      <c r="A666" s="249">
        <v>38443</v>
      </c>
      <c r="B666" s="249" t="s">
        <v>4</v>
      </c>
      <c r="C666">
        <v>204431</v>
      </c>
      <c r="E666" s="114"/>
    </row>
    <row r="667" spans="1:5" x14ac:dyDescent="0.2">
      <c r="A667" s="249">
        <v>38473</v>
      </c>
      <c r="B667" s="249" t="s">
        <v>4</v>
      </c>
      <c r="C667">
        <v>205469</v>
      </c>
      <c r="E667" s="114"/>
    </row>
    <row r="668" spans="1:5" x14ac:dyDescent="0.2">
      <c r="A668" s="249">
        <v>38504</v>
      </c>
      <c r="B668" s="249" t="s">
        <v>4</v>
      </c>
      <c r="C668">
        <v>205044</v>
      </c>
      <c r="E668" s="114"/>
    </row>
    <row r="669" spans="1:5" x14ac:dyDescent="0.2">
      <c r="A669" s="249">
        <v>38534</v>
      </c>
      <c r="B669" s="249" t="s">
        <v>4</v>
      </c>
      <c r="C669">
        <v>206608</v>
      </c>
      <c r="E669" s="114"/>
    </row>
    <row r="670" spans="1:5" x14ac:dyDescent="0.2">
      <c r="A670" s="249">
        <v>38565</v>
      </c>
      <c r="B670" s="249" t="s">
        <v>4</v>
      </c>
      <c r="C670">
        <v>206302</v>
      </c>
      <c r="E670" s="114"/>
    </row>
    <row r="671" spans="1:5" x14ac:dyDescent="0.2">
      <c r="A671" s="249">
        <v>38596</v>
      </c>
      <c r="B671" s="249" t="s">
        <v>4</v>
      </c>
      <c r="C671">
        <v>208603</v>
      </c>
      <c r="E671" s="114"/>
    </row>
    <row r="672" spans="1:5" x14ac:dyDescent="0.2">
      <c r="A672" s="249">
        <v>38626</v>
      </c>
      <c r="B672" s="249" t="s">
        <v>4</v>
      </c>
      <c r="C672">
        <v>210128</v>
      </c>
      <c r="E672" s="114"/>
    </row>
    <row r="673" spans="1:5" x14ac:dyDescent="0.2">
      <c r="A673" s="249">
        <v>38657</v>
      </c>
      <c r="B673" s="249" t="s">
        <v>4</v>
      </c>
      <c r="C673">
        <v>210550</v>
      </c>
      <c r="E673" s="114"/>
    </row>
    <row r="674" spans="1:5" x14ac:dyDescent="0.2">
      <c r="A674" s="249">
        <v>38687</v>
      </c>
      <c r="B674" s="249" t="s">
        <v>4</v>
      </c>
      <c r="C674">
        <v>209502</v>
      </c>
      <c r="E674" s="114"/>
    </row>
    <row r="675" spans="1:5" x14ac:dyDescent="0.2">
      <c r="A675" s="249">
        <v>38718</v>
      </c>
      <c r="B675" s="249" t="s">
        <v>4</v>
      </c>
      <c r="C675">
        <v>208102</v>
      </c>
      <c r="E675" s="114"/>
    </row>
    <row r="676" spans="1:5" x14ac:dyDescent="0.2">
      <c r="A676" s="249">
        <v>38749</v>
      </c>
      <c r="B676" s="249" t="s">
        <v>4</v>
      </c>
      <c r="C676">
        <v>209707</v>
      </c>
      <c r="E676" s="114"/>
    </row>
    <row r="677" spans="1:5" x14ac:dyDescent="0.2">
      <c r="A677" s="249">
        <v>38777</v>
      </c>
      <c r="B677" s="249" t="s">
        <v>4</v>
      </c>
      <c r="C677">
        <v>209740</v>
      </c>
      <c r="E677" s="114"/>
    </row>
    <row r="678" spans="1:5" x14ac:dyDescent="0.2">
      <c r="A678" s="249">
        <v>38808</v>
      </c>
      <c r="B678" s="249" t="s">
        <v>4</v>
      </c>
      <c r="C678">
        <v>211241</v>
      </c>
      <c r="E678" s="114"/>
    </row>
    <row r="679" spans="1:5" x14ac:dyDescent="0.2">
      <c r="A679" s="249">
        <v>38838</v>
      </c>
      <c r="B679" s="249" t="s">
        <v>4</v>
      </c>
      <c r="C679">
        <v>213950</v>
      </c>
      <c r="E679" s="114"/>
    </row>
    <row r="680" spans="1:5" x14ac:dyDescent="0.2">
      <c r="A680" s="249">
        <v>38869</v>
      </c>
      <c r="B680" s="249" t="s">
        <v>4</v>
      </c>
      <c r="C680">
        <v>218004</v>
      </c>
      <c r="E680" s="114"/>
    </row>
    <row r="681" spans="1:5" x14ac:dyDescent="0.2">
      <c r="A681" s="249">
        <v>38899</v>
      </c>
      <c r="B681" s="249" t="s">
        <v>4</v>
      </c>
      <c r="C681">
        <v>220284</v>
      </c>
      <c r="E681" s="114"/>
    </row>
    <row r="682" spans="1:5" x14ac:dyDescent="0.2">
      <c r="A682" s="249">
        <v>38930</v>
      </c>
      <c r="B682" s="249" t="s">
        <v>4</v>
      </c>
      <c r="C682">
        <v>221295</v>
      </c>
      <c r="E682" s="114"/>
    </row>
    <row r="683" spans="1:5" x14ac:dyDescent="0.2">
      <c r="A683" s="249">
        <v>38961</v>
      </c>
      <c r="B683" s="249" t="s">
        <v>4</v>
      </c>
      <c r="C683">
        <v>222357</v>
      </c>
      <c r="E683" s="114"/>
    </row>
    <row r="684" spans="1:5" x14ac:dyDescent="0.2">
      <c r="A684" s="249">
        <v>38991</v>
      </c>
      <c r="B684" s="249" t="s">
        <v>4</v>
      </c>
      <c r="C684">
        <v>223304</v>
      </c>
      <c r="E684" s="114"/>
    </row>
    <row r="685" spans="1:5" x14ac:dyDescent="0.2">
      <c r="A685" s="249">
        <v>39022</v>
      </c>
      <c r="B685" s="249" t="s">
        <v>4</v>
      </c>
      <c r="C685">
        <v>224180</v>
      </c>
      <c r="E685" s="114"/>
    </row>
    <row r="686" spans="1:5" x14ac:dyDescent="0.2">
      <c r="A686" s="249">
        <v>39052</v>
      </c>
      <c r="B686" s="249" t="s">
        <v>4</v>
      </c>
      <c r="C686">
        <v>227017</v>
      </c>
      <c r="E686" s="114"/>
    </row>
    <row r="687" spans="1:5" x14ac:dyDescent="0.2">
      <c r="A687" s="249">
        <v>39083</v>
      </c>
      <c r="B687" s="249" t="s">
        <v>4</v>
      </c>
      <c r="C687">
        <v>229543</v>
      </c>
      <c r="E687" s="114"/>
    </row>
    <row r="688" spans="1:5" x14ac:dyDescent="0.2">
      <c r="A688" s="249">
        <v>39114</v>
      </c>
      <c r="B688" s="249" t="s">
        <v>4</v>
      </c>
      <c r="C688">
        <v>231063</v>
      </c>
      <c r="E688" s="114"/>
    </row>
    <row r="689" spans="1:5" x14ac:dyDescent="0.2">
      <c r="A689" s="249">
        <v>39142</v>
      </c>
      <c r="B689" s="249" t="s">
        <v>4</v>
      </c>
      <c r="C689">
        <v>230948</v>
      </c>
      <c r="E689" s="114"/>
    </row>
    <row r="690" spans="1:5" x14ac:dyDescent="0.2">
      <c r="A690" s="249">
        <v>39173</v>
      </c>
      <c r="B690" s="249" t="s">
        <v>4</v>
      </c>
      <c r="C690">
        <v>231338</v>
      </c>
      <c r="E690" s="114"/>
    </row>
    <row r="691" spans="1:5" x14ac:dyDescent="0.2">
      <c r="A691" s="249">
        <v>39203</v>
      </c>
      <c r="B691" s="249" t="s">
        <v>4</v>
      </c>
      <c r="C691">
        <v>235249</v>
      </c>
      <c r="E691" s="114"/>
    </row>
    <row r="692" spans="1:5" x14ac:dyDescent="0.2">
      <c r="A692" s="249">
        <v>39234</v>
      </c>
      <c r="B692" s="249" t="s">
        <v>4</v>
      </c>
      <c r="C692">
        <v>238181</v>
      </c>
      <c r="E692" s="114"/>
    </row>
    <row r="693" spans="1:5" x14ac:dyDescent="0.2">
      <c r="A693" s="249">
        <v>39264</v>
      </c>
      <c r="B693" s="249" t="s">
        <v>4</v>
      </c>
      <c r="C693">
        <v>243014</v>
      </c>
      <c r="E693" s="114"/>
    </row>
    <row r="694" spans="1:5" x14ac:dyDescent="0.2">
      <c r="A694" s="249">
        <v>39295</v>
      </c>
      <c r="B694" s="249" t="s">
        <v>4</v>
      </c>
      <c r="C694">
        <v>242190</v>
      </c>
      <c r="E694" s="114"/>
    </row>
    <row r="695" spans="1:5" x14ac:dyDescent="0.2">
      <c r="A695" s="249">
        <v>39326</v>
      </c>
      <c r="B695" s="249" t="s">
        <v>4</v>
      </c>
      <c r="C695">
        <v>243303</v>
      </c>
      <c r="E695" s="114"/>
    </row>
    <row r="696" spans="1:5" x14ac:dyDescent="0.2">
      <c r="A696" s="249">
        <v>39356</v>
      </c>
      <c r="B696" s="249" t="s">
        <v>4</v>
      </c>
      <c r="C696">
        <v>244457</v>
      </c>
      <c r="E696" s="114"/>
    </row>
    <row r="697" spans="1:5" x14ac:dyDescent="0.2">
      <c r="A697" s="249">
        <v>39387</v>
      </c>
      <c r="B697" s="249" t="s">
        <v>4</v>
      </c>
      <c r="C697">
        <v>247938</v>
      </c>
      <c r="E697" s="114"/>
    </row>
    <row r="698" spans="1:5" x14ac:dyDescent="0.2">
      <c r="A698" s="249">
        <v>39417</v>
      </c>
      <c r="B698" s="249" t="s">
        <v>4</v>
      </c>
      <c r="C698">
        <v>250395</v>
      </c>
      <c r="E698" s="114"/>
    </row>
    <row r="699" spans="1:5" x14ac:dyDescent="0.2">
      <c r="A699" s="249">
        <v>39448</v>
      </c>
      <c r="B699" s="249" t="s">
        <v>4</v>
      </c>
      <c r="C699">
        <v>248736</v>
      </c>
      <c r="E699" s="114"/>
    </row>
    <row r="700" spans="1:5" x14ac:dyDescent="0.2">
      <c r="A700" s="249">
        <v>39479</v>
      </c>
      <c r="B700" s="249" t="s">
        <v>4</v>
      </c>
      <c r="C700">
        <v>243493</v>
      </c>
      <c r="E700" s="114"/>
    </row>
    <row r="701" spans="1:5" x14ac:dyDescent="0.2">
      <c r="A701" s="249">
        <v>39508</v>
      </c>
      <c r="B701" s="249" t="s">
        <v>4</v>
      </c>
      <c r="C701">
        <v>237658</v>
      </c>
      <c r="E701" s="114"/>
    </row>
    <row r="702" spans="1:5" x14ac:dyDescent="0.2">
      <c r="A702" s="249">
        <v>39539</v>
      </c>
      <c r="B702" s="249" t="s">
        <v>4</v>
      </c>
      <c r="C702">
        <v>235244</v>
      </c>
      <c r="E702" s="114"/>
    </row>
    <row r="703" spans="1:5" x14ac:dyDescent="0.2">
      <c r="A703" s="249">
        <v>39569</v>
      </c>
      <c r="B703" s="249" t="s">
        <v>4</v>
      </c>
      <c r="C703">
        <v>236814</v>
      </c>
      <c r="E703" s="114"/>
    </row>
    <row r="704" spans="1:5" x14ac:dyDescent="0.2">
      <c r="A704" s="249">
        <v>39600</v>
      </c>
      <c r="B704" s="249" t="s">
        <v>4</v>
      </c>
      <c r="C704">
        <v>238106</v>
      </c>
      <c r="E704" s="114"/>
    </row>
    <row r="705" spans="1:5" x14ac:dyDescent="0.2">
      <c r="A705" s="249">
        <v>39630</v>
      </c>
      <c r="B705" s="249" t="s">
        <v>4</v>
      </c>
      <c r="C705">
        <v>236651</v>
      </c>
      <c r="E705" s="114"/>
    </row>
    <row r="706" spans="1:5" x14ac:dyDescent="0.2">
      <c r="A706" s="249">
        <v>39661</v>
      </c>
      <c r="B706" s="249" t="s">
        <v>4</v>
      </c>
      <c r="C706">
        <v>231235</v>
      </c>
      <c r="E706" s="114"/>
    </row>
    <row r="707" spans="1:5" x14ac:dyDescent="0.2">
      <c r="A707" s="249">
        <v>39692</v>
      </c>
      <c r="B707" s="249" t="s">
        <v>4</v>
      </c>
      <c r="C707">
        <v>224294</v>
      </c>
      <c r="E707" s="114"/>
    </row>
    <row r="708" spans="1:5" x14ac:dyDescent="0.2">
      <c r="A708" s="249">
        <v>39722</v>
      </c>
      <c r="B708" s="249" t="s">
        <v>4</v>
      </c>
      <c r="C708">
        <v>219547</v>
      </c>
      <c r="E708" s="114"/>
    </row>
    <row r="709" spans="1:5" x14ac:dyDescent="0.2">
      <c r="A709" s="249">
        <v>39753</v>
      </c>
      <c r="B709" s="249" t="s">
        <v>4</v>
      </c>
      <c r="C709">
        <v>215865</v>
      </c>
      <c r="E709" s="114"/>
    </row>
    <row r="710" spans="1:5" x14ac:dyDescent="0.2">
      <c r="A710" s="249">
        <v>39783</v>
      </c>
      <c r="B710" s="249" t="s">
        <v>4</v>
      </c>
      <c r="C710">
        <v>211555</v>
      </c>
      <c r="E710" s="114"/>
    </row>
    <row r="711" spans="1:5" x14ac:dyDescent="0.2">
      <c r="A711" s="249">
        <v>39814</v>
      </c>
      <c r="B711" s="249" t="s">
        <v>4</v>
      </c>
      <c r="C711">
        <v>206052</v>
      </c>
      <c r="E711" s="114"/>
    </row>
    <row r="712" spans="1:5" x14ac:dyDescent="0.2">
      <c r="A712" s="249">
        <v>39845</v>
      </c>
      <c r="B712" s="249" t="s">
        <v>4</v>
      </c>
      <c r="C712">
        <v>201998</v>
      </c>
      <c r="E712" s="114"/>
    </row>
    <row r="713" spans="1:5" x14ac:dyDescent="0.2">
      <c r="A713" s="249">
        <v>39873</v>
      </c>
      <c r="B713" s="249" t="s">
        <v>4</v>
      </c>
      <c r="C713">
        <v>198713</v>
      </c>
      <c r="E713" s="114"/>
    </row>
    <row r="714" spans="1:5" x14ac:dyDescent="0.2">
      <c r="A714" s="249">
        <v>39904</v>
      </c>
      <c r="B714" s="249" t="s">
        <v>4</v>
      </c>
      <c r="C714">
        <v>197387</v>
      </c>
      <c r="E714" s="114"/>
    </row>
    <row r="715" spans="1:5" x14ac:dyDescent="0.2">
      <c r="A715" s="249">
        <v>39934</v>
      </c>
      <c r="B715" s="249" t="s">
        <v>4</v>
      </c>
      <c r="C715">
        <v>199269</v>
      </c>
      <c r="E715" s="114"/>
    </row>
    <row r="716" spans="1:5" x14ac:dyDescent="0.2">
      <c r="A716" s="249">
        <v>39965</v>
      </c>
      <c r="B716" s="249" t="s">
        <v>4</v>
      </c>
      <c r="C716">
        <v>203912</v>
      </c>
      <c r="E716" s="114"/>
    </row>
    <row r="717" spans="1:5" x14ac:dyDescent="0.2">
      <c r="A717" s="249">
        <v>39995</v>
      </c>
      <c r="B717" s="249" t="s">
        <v>4</v>
      </c>
      <c r="C717">
        <v>207680</v>
      </c>
      <c r="E717" s="114"/>
    </row>
    <row r="718" spans="1:5" x14ac:dyDescent="0.2">
      <c r="A718" s="249">
        <v>40026</v>
      </c>
      <c r="B718" s="249" t="s">
        <v>4</v>
      </c>
      <c r="C718">
        <v>210512</v>
      </c>
      <c r="E718" s="114"/>
    </row>
    <row r="719" spans="1:5" x14ac:dyDescent="0.2">
      <c r="A719" s="249">
        <v>40057</v>
      </c>
      <c r="B719" s="249" t="s">
        <v>4</v>
      </c>
      <c r="C719">
        <v>213453</v>
      </c>
      <c r="E719" s="114"/>
    </row>
    <row r="720" spans="1:5" x14ac:dyDescent="0.2">
      <c r="A720" s="249">
        <v>40087</v>
      </c>
      <c r="B720" s="249" t="s">
        <v>4</v>
      </c>
      <c r="C720">
        <v>216790</v>
      </c>
      <c r="E720" s="114"/>
    </row>
    <row r="721" spans="1:5" x14ac:dyDescent="0.2">
      <c r="A721" s="249">
        <v>40118</v>
      </c>
      <c r="B721" s="249" t="s">
        <v>4</v>
      </c>
      <c r="C721">
        <v>218742</v>
      </c>
      <c r="E721" s="114"/>
    </row>
    <row r="722" spans="1:5" x14ac:dyDescent="0.2">
      <c r="A722" s="249">
        <v>40148</v>
      </c>
      <c r="B722" s="249" t="s">
        <v>4</v>
      </c>
      <c r="C722">
        <v>219531</v>
      </c>
      <c r="E722" s="114"/>
    </row>
    <row r="723" spans="1:5" x14ac:dyDescent="0.2">
      <c r="A723" s="249">
        <v>40179</v>
      </c>
      <c r="B723" s="249" t="s">
        <v>4</v>
      </c>
      <c r="C723">
        <v>222104</v>
      </c>
      <c r="E723" s="114"/>
    </row>
    <row r="724" spans="1:5" x14ac:dyDescent="0.2">
      <c r="A724" s="249">
        <v>40210</v>
      </c>
      <c r="B724" s="249" t="s">
        <v>4</v>
      </c>
      <c r="C724">
        <v>224245</v>
      </c>
      <c r="E724" s="114"/>
    </row>
    <row r="725" spans="1:5" x14ac:dyDescent="0.2">
      <c r="A725" s="249">
        <v>40238</v>
      </c>
      <c r="B725" s="249" t="s">
        <v>4</v>
      </c>
      <c r="C725">
        <v>225740</v>
      </c>
      <c r="E725" s="114"/>
    </row>
    <row r="726" spans="1:5" x14ac:dyDescent="0.2">
      <c r="A726" s="249">
        <v>40269</v>
      </c>
      <c r="B726" s="249" t="s">
        <v>4</v>
      </c>
      <c r="C726">
        <v>224234</v>
      </c>
      <c r="E726" s="114"/>
    </row>
    <row r="727" spans="1:5" x14ac:dyDescent="0.2">
      <c r="A727" s="249">
        <v>40299</v>
      </c>
      <c r="B727" s="249" t="s">
        <v>4</v>
      </c>
      <c r="C727">
        <v>225695</v>
      </c>
      <c r="E727" s="114"/>
    </row>
    <row r="728" spans="1:5" x14ac:dyDescent="0.2">
      <c r="A728" s="249">
        <v>40330</v>
      </c>
      <c r="B728" s="249" t="s">
        <v>4</v>
      </c>
      <c r="C728">
        <v>227615</v>
      </c>
      <c r="E728" s="114"/>
    </row>
    <row r="729" spans="1:5" x14ac:dyDescent="0.2">
      <c r="A729" s="249">
        <v>40360</v>
      </c>
      <c r="B729" s="249" t="s">
        <v>4</v>
      </c>
      <c r="C729">
        <v>230173</v>
      </c>
      <c r="E729" s="114"/>
    </row>
    <row r="730" spans="1:5" x14ac:dyDescent="0.2">
      <c r="A730" s="249">
        <v>40391</v>
      </c>
      <c r="B730" s="249" t="s">
        <v>4</v>
      </c>
      <c r="C730">
        <v>231488</v>
      </c>
      <c r="E730" s="114"/>
    </row>
    <row r="731" spans="1:5" x14ac:dyDescent="0.2">
      <c r="A731" s="249">
        <v>40422</v>
      </c>
      <c r="B731" s="249" t="s">
        <v>4</v>
      </c>
      <c r="C731">
        <v>233053</v>
      </c>
      <c r="E731" s="114"/>
    </row>
    <row r="732" spans="1:5" x14ac:dyDescent="0.2">
      <c r="A732" s="249">
        <v>40452</v>
      </c>
      <c r="B732" s="249" t="s">
        <v>4</v>
      </c>
      <c r="C732">
        <v>233207</v>
      </c>
      <c r="E732" s="114"/>
    </row>
    <row r="733" spans="1:5" x14ac:dyDescent="0.2">
      <c r="A733" s="249">
        <v>40483</v>
      </c>
      <c r="B733" s="249" t="s">
        <v>4</v>
      </c>
      <c r="C733">
        <v>229567</v>
      </c>
      <c r="E733" s="114"/>
    </row>
    <row r="734" spans="1:5" x14ac:dyDescent="0.2">
      <c r="A734" s="249">
        <v>40513</v>
      </c>
      <c r="B734" s="249" t="s">
        <v>4</v>
      </c>
      <c r="C734">
        <v>227476</v>
      </c>
      <c r="E734" s="114"/>
    </row>
    <row r="735" spans="1:5" x14ac:dyDescent="0.2">
      <c r="A735" s="249">
        <v>40544</v>
      </c>
      <c r="B735" s="249" t="s">
        <v>4</v>
      </c>
      <c r="C735">
        <v>223349</v>
      </c>
      <c r="E735" s="114"/>
    </row>
    <row r="736" spans="1:5" x14ac:dyDescent="0.2">
      <c r="A736" s="249">
        <v>40575</v>
      </c>
      <c r="B736" s="249" t="s">
        <v>4</v>
      </c>
      <c r="C736">
        <v>222195</v>
      </c>
      <c r="E736" s="114"/>
    </row>
    <row r="737" spans="1:5" x14ac:dyDescent="0.2">
      <c r="A737" s="249">
        <v>40603</v>
      </c>
      <c r="B737" s="249" t="s">
        <v>4</v>
      </c>
      <c r="C737">
        <v>219682</v>
      </c>
      <c r="E737" s="114"/>
    </row>
    <row r="738" spans="1:5" x14ac:dyDescent="0.2">
      <c r="A738" s="249">
        <v>40634</v>
      </c>
      <c r="B738" s="249" t="s">
        <v>4</v>
      </c>
      <c r="C738">
        <v>221761</v>
      </c>
      <c r="E738" s="114"/>
    </row>
    <row r="739" spans="1:5" x14ac:dyDescent="0.2">
      <c r="A739" s="249">
        <v>40664</v>
      </c>
      <c r="B739" s="249" t="s">
        <v>4</v>
      </c>
      <c r="C739">
        <v>224661</v>
      </c>
      <c r="E739" s="114"/>
    </row>
    <row r="740" spans="1:5" x14ac:dyDescent="0.2">
      <c r="A740" s="249">
        <v>40695</v>
      </c>
      <c r="B740" s="249" t="s">
        <v>4</v>
      </c>
      <c r="C740">
        <v>225129</v>
      </c>
      <c r="E740" s="114"/>
    </row>
    <row r="741" spans="1:5" x14ac:dyDescent="0.2">
      <c r="A741" s="249">
        <v>40725</v>
      </c>
      <c r="B741" s="249" t="s">
        <v>4</v>
      </c>
      <c r="C741">
        <v>224635</v>
      </c>
      <c r="E741" s="114"/>
    </row>
    <row r="742" spans="1:5" x14ac:dyDescent="0.2">
      <c r="A742" s="249">
        <v>40756</v>
      </c>
      <c r="B742" s="249" t="s">
        <v>4</v>
      </c>
      <c r="C742">
        <v>225176</v>
      </c>
      <c r="E742" s="114"/>
    </row>
    <row r="743" spans="1:5" x14ac:dyDescent="0.2">
      <c r="A743" s="249">
        <v>40787</v>
      </c>
      <c r="B743" s="249" t="s">
        <v>4</v>
      </c>
      <c r="C743">
        <v>226186</v>
      </c>
      <c r="E743" s="114"/>
    </row>
    <row r="744" spans="1:5" x14ac:dyDescent="0.2">
      <c r="A744" s="249">
        <v>40817</v>
      </c>
      <c r="B744" s="249" t="s">
        <v>4</v>
      </c>
      <c r="C744">
        <v>227451</v>
      </c>
      <c r="E744" s="114"/>
    </row>
    <row r="745" spans="1:5" x14ac:dyDescent="0.2">
      <c r="A745" s="249">
        <v>40848</v>
      </c>
      <c r="B745" s="249" t="s">
        <v>4</v>
      </c>
      <c r="C745">
        <v>225458</v>
      </c>
      <c r="E745" s="114"/>
    </row>
    <row r="746" spans="1:5" x14ac:dyDescent="0.2">
      <c r="A746" s="249">
        <v>40878</v>
      </c>
      <c r="B746" s="249" t="s">
        <v>4</v>
      </c>
      <c r="C746">
        <v>227836</v>
      </c>
      <c r="E746" s="114"/>
    </row>
    <row r="747" spans="1:5" x14ac:dyDescent="0.2">
      <c r="A747" s="249">
        <v>40909</v>
      </c>
      <c r="B747" s="249" t="s">
        <v>4</v>
      </c>
      <c r="C747">
        <v>225077</v>
      </c>
      <c r="E747" s="114"/>
    </row>
    <row r="748" spans="1:5" x14ac:dyDescent="0.2">
      <c r="A748" s="249">
        <v>40940</v>
      </c>
      <c r="B748" s="249" t="s">
        <v>4</v>
      </c>
      <c r="C748">
        <v>225825</v>
      </c>
      <c r="E748" s="114"/>
    </row>
    <row r="749" spans="1:5" x14ac:dyDescent="0.2">
      <c r="A749" s="249">
        <v>40969</v>
      </c>
      <c r="B749" s="249" t="s">
        <v>4</v>
      </c>
      <c r="C749">
        <v>221570</v>
      </c>
      <c r="E749" s="114"/>
    </row>
    <row r="750" spans="1:5" x14ac:dyDescent="0.2">
      <c r="A750" s="249">
        <v>41000</v>
      </c>
      <c r="B750" s="249" t="s">
        <v>4</v>
      </c>
      <c r="C750">
        <v>224528</v>
      </c>
      <c r="E750" s="114"/>
    </row>
    <row r="751" spans="1:5" x14ac:dyDescent="0.2">
      <c r="A751" s="249">
        <v>41030</v>
      </c>
      <c r="B751" s="249" t="s">
        <v>4</v>
      </c>
      <c r="C751">
        <v>225603</v>
      </c>
      <c r="E751" s="114"/>
    </row>
    <row r="752" spans="1:5" x14ac:dyDescent="0.2">
      <c r="A752" s="249">
        <v>41061</v>
      </c>
      <c r="B752" s="249" t="s">
        <v>4</v>
      </c>
      <c r="C752">
        <v>227044</v>
      </c>
      <c r="E752" s="114"/>
    </row>
    <row r="753" spans="1:5" x14ac:dyDescent="0.2">
      <c r="A753" s="249">
        <v>41091</v>
      </c>
      <c r="B753" s="249" t="s">
        <v>4</v>
      </c>
      <c r="C753">
        <v>227683</v>
      </c>
      <c r="E753" s="114"/>
    </row>
    <row r="754" spans="1:5" x14ac:dyDescent="0.2">
      <c r="A754" s="249">
        <v>41122</v>
      </c>
      <c r="B754" s="249" t="s">
        <v>4</v>
      </c>
      <c r="C754">
        <v>227759</v>
      </c>
      <c r="E754" s="114"/>
    </row>
    <row r="755" spans="1:5" x14ac:dyDescent="0.2">
      <c r="A755" s="249">
        <v>41153</v>
      </c>
      <c r="B755" s="249" t="s">
        <v>4</v>
      </c>
      <c r="C755">
        <v>229350</v>
      </c>
      <c r="E755" s="114"/>
    </row>
    <row r="756" spans="1:5" x14ac:dyDescent="0.2">
      <c r="A756" s="249">
        <v>41183</v>
      </c>
      <c r="B756" s="249" t="s">
        <v>4</v>
      </c>
      <c r="C756">
        <v>229973</v>
      </c>
      <c r="E756" s="114"/>
    </row>
    <row r="757" spans="1:5" x14ac:dyDescent="0.2">
      <c r="A757" s="249">
        <v>41214</v>
      </c>
      <c r="B757" s="249" t="s">
        <v>4</v>
      </c>
      <c r="C757">
        <v>228654</v>
      </c>
      <c r="E757" s="114"/>
    </row>
    <row r="758" spans="1:5" x14ac:dyDescent="0.2">
      <c r="A758" s="249">
        <v>41244</v>
      </c>
      <c r="B758" s="249" t="s">
        <v>4</v>
      </c>
      <c r="C758">
        <v>227949</v>
      </c>
      <c r="E758" s="114"/>
    </row>
    <row r="759" spans="1:5" x14ac:dyDescent="0.2">
      <c r="A759" s="249">
        <v>41275</v>
      </c>
      <c r="B759" s="249" t="s">
        <v>4</v>
      </c>
      <c r="C759">
        <v>225191</v>
      </c>
      <c r="E759" s="114"/>
    </row>
    <row r="760" spans="1:5" x14ac:dyDescent="0.2">
      <c r="A760" s="249">
        <v>41306</v>
      </c>
      <c r="B760" s="249" t="s">
        <v>4</v>
      </c>
      <c r="C760">
        <v>225635</v>
      </c>
      <c r="E760" s="114"/>
    </row>
    <row r="761" spans="1:5" x14ac:dyDescent="0.2">
      <c r="A761" s="249">
        <v>41334</v>
      </c>
      <c r="B761" s="249" t="s">
        <v>4</v>
      </c>
      <c r="C761">
        <v>225369</v>
      </c>
      <c r="E761" s="114"/>
    </row>
    <row r="762" spans="1:5" x14ac:dyDescent="0.2">
      <c r="A762" s="249">
        <v>41365</v>
      </c>
      <c r="B762" s="249" t="s">
        <v>4</v>
      </c>
      <c r="C762">
        <v>225847</v>
      </c>
      <c r="E762" s="114"/>
    </row>
    <row r="763" spans="1:5" x14ac:dyDescent="0.2">
      <c r="A763" s="249">
        <v>41395</v>
      </c>
      <c r="B763" s="249" t="s">
        <v>4</v>
      </c>
      <c r="C763">
        <v>228791</v>
      </c>
      <c r="E763" s="114"/>
    </row>
    <row r="764" spans="1:5" x14ac:dyDescent="0.2">
      <c r="A764" s="249">
        <v>41426</v>
      </c>
      <c r="B764" s="249" t="s">
        <v>4</v>
      </c>
      <c r="C764">
        <v>231113</v>
      </c>
      <c r="E764" s="114"/>
    </row>
    <row r="765" spans="1:5" x14ac:dyDescent="0.2">
      <c r="A765" s="249">
        <v>41456</v>
      </c>
      <c r="B765" s="249" t="s">
        <v>4</v>
      </c>
      <c r="C765">
        <v>233380</v>
      </c>
      <c r="E765" s="114"/>
    </row>
    <row r="766" spans="1:5" x14ac:dyDescent="0.2">
      <c r="A766" s="249">
        <v>41487</v>
      </c>
      <c r="B766" s="249" t="s">
        <v>4</v>
      </c>
      <c r="C766">
        <v>231857</v>
      </c>
      <c r="E766" s="114"/>
    </row>
    <row r="767" spans="1:5" x14ac:dyDescent="0.2">
      <c r="A767" s="249">
        <v>41518</v>
      </c>
      <c r="B767" s="249" t="s">
        <v>4</v>
      </c>
      <c r="C767">
        <v>232408</v>
      </c>
      <c r="E767" s="114"/>
    </row>
    <row r="768" spans="1:5" x14ac:dyDescent="0.2">
      <c r="A768" s="249">
        <v>41548</v>
      </c>
      <c r="B768" s="249" t="s">
        <v>4</v>
      </c>
      <c r="C768">
        <v>233661</v>
      </c>
      <c r="E768" s="114"/>
    </row>
    <row r="769" spans="1:5" x14ac:dyDescent="0.2">
      <c r="A769" s="249">
        <v>41579</v>
      </c>
      <c r="B769" s="249" t="s">
        <v>4</v>
      </c>
      <c r="C769">
        <v>235498</v>
      </c>
      <c r="E769" s="114"/>
    </row>
    <row r="770" spans="1:5" x14ac:dyDescent="0.2">
      <c r="A770" s="249">
        <v>41609</v>
      </c>
      <c r="B770" s="249" t="s">
        <v>4</v>
      </c>
      <c r="C770">
        <v>235493</v>
      </c>
      <c r="E770" s="114"/>
    </row>
    <row r="771" spans="1:5" x14ac:dyDescent="0.2">
      <c r="A771" s="249">
        <v>41640</v>
      </c>
      <c r="B771" s="249" t="s">
        <v>4</v>
      </c>
      <c r="C771">
        <v>236047</v>
      </c>
      <c r="E771" s="114"/>
    </row>
    <row r="772" spans="1:5" x14ac:dyDescent="0.2">
      <c r="A772" s="249">
        <v>41671</v>
      </c>
      <c r="B772" s="249" t="s">
        <v>4</v>
      </c>
      <c r="C772">
        <v>235728</v>
      </c>
      <c r="E772" s="114"/>
    </row>
    <row r="773" spans="1:5" x14ac:dyDescent="0.2">
      <c r="A773" s="249">
        <v>41699</v>
      </c>
      <c r="B773" s="249" t="s">
        <v>4</v>
      </c>
      <c r="C773">
        <v>236621</v>
      </c>
      <c r="E773" s="114"/>
    </row>
    <row r="774" spans="1:5" x14ac:dyDescent="0.2">
      <c r="A774" s="249">
        <v>41730</v>
      </c>
      <c r="B774" s="249" t="s">
        <v>4</v>
      </c>
      <c r="C774">
        <v>238480</v>
      </c>
      <c r="E774" s="114"/>
    </row>
    <row r="775" spans="1:5" x14ac:dyDescent="0.2">
      <c r="A775" s="249">
        <v>41760</v>
      </c>
      <c r="B775" s="249" t="s">
        <v>4</v>
      </c>
      <c r="C775">
        <v>240347</v>
      </c>
      <c r="E775" s="114"/>
    </row>
    <row r="776" spans="1:5" x14ac:dyDescent="0.2">
      <c r="A776" s="249">
        <v>41791</v>
      </c>
      <c r="B776" s="249" t="s">
        <v>4</v>
      </c>
      <c r="C776">
        <v>242353</v>
      </c>
      <c r="E776" s="114"/>
    </row>
    <row r="777" spans="1:5" x14ac:dyDescent="0.2">
      <c r="A777" s="249">
        <v>41821</v>
      </c>
      <c r="B777" s="249" t="s">
        <v>4</v>
      </c>
      <c r="C777">
        <v>243809</v>
      </c>
      <c r="E777" s="114"/>
    </row>
    <row r="778" spans="1:5" x14ac:dyDescent="0.2">
      <c r="A778" s="249">
        <v>41852</v>
      </c>
      <c r="B778" s="249" t="s">
        <v>4</v>
      </c>
      <c r="C778">
        <v>247492</v>
      </c>
      <c r="E778" s="114"/>
    </row>
    <row r="779" spans="1:5" x14ac:dyDescent="0.2">
      <c r="A779" s="249">
        <v>41883</v>
      </c>
      <c r="B779" s="249" t="s">
        <v>4</v>
      </c>
      <c r="C779">
        <v>251627</v>
      </c>
      <c r="E779" s="114"/>
    </row>
    <row r="780" spans="1:5" x14ac:dyDescent="0.2">
      <c r="A780" s="249">
        <v>41913</v>
      </c>
      <c r="B780" s="249" t="s">
        <v>4</v>
      </c>
      <c r="C780">
        <v>253766</v>
      </c>
      <c r="E780" s="114"/>
    </row>
    <row r="781" spans="1:5" x14ac:dyDescent="0.2">
      <c r="A781" s="249">
        <v>41944</v>
      </c>
      <c r="B781" s="249" t="s">
        <v>4</v>
      </c>
      <c r="C781">
        <v>253144</v>
      </c>
      <c r="E781" s="114"/>
    </row>
    <row r="782" spans="1:5" x14ac:dyDescent="0.2">
      <c r="A782" s="249">
        <v>41974</v>
      </c>
      <c r="B782" s="249" t="s">
        <v>4</v>
      </c>
      <c r="C782">
        <v>251369</v>
      </c>
      <c r="E782" s="114"/>
    </row>
    <row r="783" spans="1:5" x14ac:dyDescent="0.2">
      <c r="A783" s="249">
        <v>42005</v>
      </c>
      <c r="B783" s="249" t="s">
        <v>4</v>
      </c>
      <c r="C783">
        <v>250593</v>
      </c>
      <c r="E783" s="114"/>
    </row>
    <row r="784" spans="1:5" x14ac:dyDescent="0.2">
      <c r="A784" s="249">
        <v>42036</v>
      </c>
      <c r="B784" s="249" t="s">
        <v>4</v>
      </c>
      <c r="C784">
        <v>249230</v>
      </c>
      <c r="E784" s="114"/>
    </row>
    <row r="785" spans="1:5" x14ac:dyDescent="0.2">
      <c r="A785" s="249">
        <v>42064</v>
      </c>
      <c r="B785" s="249" t="s">
        <v>4</v>
      </c>
      <c r="C785">
        <v>249177</v>
      </c>
      <c r="E785" s="114"/>
    </row>
    <row r="786" spans="1:5" x14ac:dyDescent="0.2">
      <c r="A786" s="249">
        <v>42095</v>
      </c>
      <c r="B786" s="249" t="s">
        <v>4</v>
      </c>
      <c r="C786">
        <v>250244</v>
      </c>
      <c r="E786" s="114"/>
    </row>
    <row r="787" spans="1:5" x14ac:dyDescent="0.2">
      <c r="A787" s="249">
        <v>42125</v>
      </c>
      <c r="B787" s="249" t="s">
        <v>4</v>
      </c>
      <c r="C787">
        <v>253893</v>
      </c>
      <c r="E787" s="114"/>
    </row>
    <row r="788" spans="1:5" x14ac:dyDescent="0.2">
      <c r="A788" s="249">
        <v>42156</v>
      </c>
      <c r="B788" s="249" t="s">
        <v>4</v>
      </c>
      <c r="C788">
        <v>255956</v>
      </c>
      <c r="E788" s="114"/>
    </row>
    <row r="789" spans="1:5" x14ac:dyDescent="0.2">
      <c r="A789" s="249">
        <v>42186</v>
      </c>
      <c r="B789" s="249" t="s">
        <v>4</v>
      </c>
      <c r="C789">
        <v>256660</v>
      </c>
      <c r="E789" s="114"/>
    </row>
    <row r="790" spans="1:5" x14ac:dyDescent="0.2">
      <c r="A790" s="249">
        <v>42217</v>
      </c>
      <c r="B790" s="249" t="s">
        <v>4</v>
      </c>
      <c r="C790">
        <v>257352</v>
      </c>
      <c r="E790" s="114"/>
    </row>
    <row r="791" spans="1:5" x14ac:dyDescent="0.2">
      <c r="A791" s="249">
        <v>42248</v>
      </c>
      <c r="B791" s="249" t="s">
        <v>4</v>
      </c>
      <c r="C791">
        <v>259943</v>
      </c>
      <c r="E791" s="114"/>
    </row>
    <row r="792" spans="1:5" x14ac:dyDescent="0.2">
      <c r="A792" s="249">
        <v>42278</v>
      </c>
      <c r="B792" s="249" t="s">
        <v>4</v>
      </c>
      <c r="C792">
        <v>263147</v>
      </c>
      <c r="E792" s="114"/>
    </row>
    <row r="793" spans="1:5" x14ac:dyDescent="0.2">
      <c r="A793" s="249">
        <v>42309</v>
      </c>
      <c r="B793" s="249" t="s">
        <v>4</v>
      </c>
      <c r="C793">
        <v>265204</v>
      </c>
      <c r="E793" s="114"/>
    </row>
    <row r="794" spans="1:5" x14ac:dyDescent="0.2">
      <c r="A794" s="249">
        <v>42339</v>
      </c>
      <c r="B794" s="249" t="s">
        <v>4</v>
      </c>
      <c r="C794">
        <v>266893</v>
      </c>
      <c r="E794" s="114"/>
    </row>
    <row r="795" spans="1:5" x14ac:dyDescent="0.2">
      <c r="A795" s="249">
        <v>42370</v>
      </c>
      <c r="B795" s="249" t="s">
        <v>4</v>
      </c>
      <c r="C795">
        <v>265519</v>
      </c>
      <c r="E795" s="114"/>
    </row>
    <row r="796" spans="1:5" x14ac:dyDescent="0.2">
      <c r="A796" s="249">
        <v>42401</v>
      </c>
      <c r="B796" s="249" t="s">
        <v>4</v>
      </c>
      <c r="C796">
        <v>266586</v>
      </c>
      <c r="E796" s="114"/>
    </row>
    <row r="797" spans="1:5" x14ac:dyDescent="0.2">
      <c r="A797" s="249">
        <v>42430</v>
      </c>
      <c r="B797" s="249" t="s">
        <v>4</v>
      </c>
      <c r="C797">
        <v>269390</v>
      </c>
      <c r="E797" s="114"/>
    </row>
    <row r="798" spans="1:5" x14ac:dyDescent="0.2">
      <c r="A798" s="249">
        <v>42461</v>
      </c>
      <c r="B798" s="249" t="s">
        <v>4</v>
      </c>
      <c r="C798" s="372">
        <v>271009</v>
      </c>
      <c r="E798" s="114"/>
    </row>
    <row r="799" spans="1:5" x14ac:dyDescent="0.2">
      <c r="A799" s="249">
        <v>42491</v>
      </c>
      <c r="B799" s="249" t="s">
        <v>4</v>
      </c>
      <c r="C799" s="372">
        <v>272280</v>
      </c>
      <c r="E799" s="114"/>
    </row>
    <row r="800" spans="1:5" x14ac:dyDescent="0.2">
      <c r="A800" s="249">
        <v>42522</v>
      </c>
      <c r="B800" s="249" t="s">
        <v>4</v>
      </c>
      <c r="C800" s="372">
        <v>270451</v>
      </c>
      <c r="E800" s="114"/>
    </row>
    <row r="801" spans="1:5" x14ac:dyDescent="0.2">
      <c r="A801" s="249">
        <v>42552</v>
      </c>
      <c r="B801" s="249" t="s">
        <v>4</v>
      </c>
      <c r="C801" s="372">
        <v>271816</v>
      </c>
      <c r="E801" s="114"/>
    </row>
    <row r="802" spans="1:5" x14ac:dyDescent="0.2">
      <c r="A802" s="249">
        <v>42583</v>
      </c>
      <c r="B802" s="249" t="s">
        <v>4</v>
      </c>
      <c r="C802" s="372">
        <v>273309</v>
      </c>
      <c r="E802" s="114"/>
    </row>
    <row r="803" spans="1:5" x14ac:dyDescent="0.2">
      <c r="A803" s="249">
        <v>42614</v>
      </c>
      <c r="B803" s="249" t="s">
        <v>4</v>
      </c>
      <c r="C803" s="372">
        <v>276187</v>
      </c>
      <c r="E803" s="114"/>
    </row>
    <row r="804" spans="1:5" x14ac:dyDescent="0.2">
      <c r="A804" s="249">
        <v>42644</v>
      </c>
      <c r="B804" s="249" t="s">
        <v>4</v>
      </c>
      <c r="C804" s="372">
        <v>277605</v>
      </c>
      <c r="E804" s="114"/>
    </row>
    <row r="805" spans="1:5" x14ac:dyDescent="0.2">
      <c r="A805" s="249">
        <v>42675</v>
      </c>
      <c r="B805" s="249" t="s">
        <v>4</v>
      </c>
      <c r="C805" s="372">
        <v>278393</v>
      </c>
      <c r="E805" s="114"/>
    </row>
    <row r="806" spans="1:5" x14ac:dyDescent="0.2">
      <c r="A806" s="249">
        <v>42705</v>
      </c>
      <c r="B806" s="249" t="s">
        <v>4</v>
      </c>
      <c r="C806" s="372">
        <v>278233</v>
      </c>
      <c r="E806" s="114"/>
    </row>
    <row r="807" spans="1:5" x14ac:dyDescent="0.2">
      <c r="A807" s="249">
        <v>42736</v>
      </c>
      <c r="B807" s="249" t="s">
        <v>4</v>
      </c>
      <c r="C807" s="372">
        <v>280848</v>
      </c>
      <c r="E807" s="114"/>
    </row>
    <row r="808" spans="1:5" x14ac:dyDescent="0.2">
      <c r="A808" s="249">
        <v>42767</v>
      </c>
      <c r="B808" s="249" t="s">
        <v>4</v>
      </c>
      <c r="C808" s="372">
        <v>281509</v>
      </c>
      <c r="E808" s="114"/>
    </row>
    <row r="809" spans="1:5" x14ac:dyDescent="0.2">
      <c r="A809" s="249">
        <v>42795</v>
      </c>
      <c r="B809" s="249" t="s">
        <v>4</v>
      </c>
      <c r="C809" s="372">
        <v>281755</v>
      </c>
      <c r="E809" s="114"/>
    </row>
    <row r="810" spans="1:5" x14ac:dyDescent="0.2">
      <c r="A810" s="249">
        <v>42826</v>
      </c>
      <c r="B810" s="249" t="s">
        <v>4</v>
      </c>
      <c r="C810" s="372">
        <v>285608</v>
      </c>
      <c r="E810" s="114"/>
    </row>
    <row r="811" spans="1:5" x14ac:dyDescent="0.2">
      <c r="A811" s="249">
        <v>34700</v>
      </c>
      <c r="B811" s="249" t="s">
        <v>32</v>
      </c>
      <c r="C811">
        <v>52623</v>
      </c>
      <c r="E811" s="114"/>
    </row>
    <row r="812" spans="1:5" x14ac:dyDescent="0.2">
      <c r="A812" s="249">
        <v>34731</v>
      </c>
      <c r="B812" s="249" t="s">
        <v>32</v>
      </c>
      <c r="C812">
        <v>52482</v>
      </c>
      <c r="E812" s="114"/>
    </row>
    <row r="813" spans="1:5" x14ac:dyDescent="0.2">
      <c r="A813" s="249">
        <v>34759</v>
      </c>
      <c r="B813" s="249" t="s">
        <v>32</v>
      </c>
      <c r="C813">
        <v>52546</v>
      </c>
      <c r="E813" s="114"/>
    </row>
    <row r="814" spans="1:5" x14ac:dyDescent="0.2">
      <c r="A814" s="249">
        <v>34790</v>
      </c>
      <c r="B814" s="249" t="s">
        <v>32</v>
      </c>
      <c r="C814">
        <v>52951</v>
      </c>
      <c r="E814" s="114"/>
    </row>
    <row r="815" spans="1:5" x14ac:dyDescent="0.2">
      <c r="A815" s="249">
        <v>34820</v>
      </c>
      <c r="B815" s="249" t="s">
        <v>32</v>
      </c>
      <c r="C815">
        <v>53032</v>
      </c>
      <c r="E815" s="114"/>
    </row>
    <row r="816" spans="1:5" x14ac:dyDescent="0.2">
      <c r="A816" s="249">
        <v>34851</v>
      </c>
      <c r="B816" s="249" t="s">
        <v>32</v>
      </c>
      <c r="C816">
        <v>53147</v>
      </c>
      <c r="E816" s="114"/>
    </row>
    <row r="817" spans="1:5" x14ac:dyDescent="0.2">
      <c r="A817" s="249">
        <v>34881</v>
      </c>
      <c r="B817" s="249" t="s">
        <v>32</v>
      </c>
      <c r="C817">
        <v>53306</v>
      </c>
      <c r="E817" s="114"/>
    </row>
    <row r="818" spans="1:5" x14ac:dyDescent="0.2">
      <c r="A818" s="249">
        <v>34912</v>
      </c>
      <c r="B818" s="249" t="s">
        <v>32</v>
      </c>
      <c r="C818">
        <v>52999</v>
      </c>
      <c r="E818" s="114"/>
    </row>
    <row r="819" spans="1:5" x14ac:dyDescent="0.2">
      <c r="A819" s="249">
        <v>34943</v>
      </c>
      <c r="B819" s="249" t="s">
        <v>32</v>
      </c>
      <c r="C819">
        <v>52724</v>
      </c>
      <c r="E819" s="114"/>
    </row>
    <row r="820" spans="1:5" x14ac:dyDescent="0.2">
      <c r="A820" s="249">
        <v>34973</v>
      </c>
      <c r="B820" s="249" t="s">
        <v>32</v>
      </c>
      <c r="C820">
        <v>52246</v>
      </c>
      <c r="E820" s="114"/>
    </row>
    <row r="821" spans="1:5" x14ac:dyDescent="0.2">
      <c r="A821" s="249">
        <v>35004</v>
      </c>
      <c r="B821" s="249" t="s">
        <v>32</v>
      </c>
      <c r="C821">
        <v>52201</v>
      </c>
      <c r="E821" s="114"/>
    </row>
    <row r="822" spans="1:5" x14ac:dyDescent="0.2">
      <c r="A822" s="249">
        <v>35034</v>
      </c>
      <c r="B822" s="249" t="s">
        <v>32</v>
      </c>
      <c r="C822">
        <v>52291</v>
      </c>
      <c r="E822" s="114"/>
    </row>
    <row r="823" spans="1:5" x14ac:dyDescent="0.2">
      <c r="A823" s="249">
        <v>35065</v>
      </c>
      <c r="B823" s="249" t="s">
        <v>32</v>
      </c>
      <c r="C823">
        <v>51768</v>
      </c>
      <c r="E823" s="114"/>
    </row>
    <row r="824" spans="1:5" x14ac:dyDescent="0.2">
      <c r="A824" s="249">
        <v>35096</v>
      </c>
      <c r="B824" s="249" t="s">
        <v>32</v>
      </c>
      <c r="C824">
        <v>51926</v>
      </c>
      <c r="E824" s="114"/>
    </row>
    <row r="825" spans="1:5" x14ac:dyDescent="0.2">
      <c r="A825" s="249">
        <v>35125</v>
      </c>
      <c r="B825" s="249" t="s">
        <v>32</v>
      </c>
      <c r="C825">
        <v>52046</v>
      </c>
      <c r="E825" s="114"/>
    </row>
    <row r="826" spans="1:5" x14ac:dyDescent="0.2">
      <c r="A826" s="249">
        <v>35156</v>
      </c>
      <c r="B826" s="249" t="s">
        <v>32</v>
      </c>
      <c r="C826">
        <v>52752</v>
      </c>
      <c r="E826" s="114"/>
    </row>
    <row r="827" spans="1:5" x14ac:dyDescent="0.2">
      <c r="A827" s="249">
        <v>35186</v>
      </c>
      <c r="B827" s="249" t="s">
        <v>32</v>
      </c>
      <c r="C827">
        <v>53200</v>
      </c>
      <c r="E827" s="114"/>
    </row>
    <row r="828" spans="1:5" x14ac:dyDescent="0.2">
      <c r="A828" s="249">
        <v>35217</v>
      </c>
      <c r="B828" s="249" t="s">
        <v>32</v>
      </c>
      <c r="C828">
        <v>53473</v>
      </c>
      <c r="E828" s="114"/>
    </row>
    <row r="829" spans="1:5" x14ac:dyDescent="0.2">
      <c r="A829" s="249">
        <v>35247</v>
      </c>
      <c r="B829" s="249" t="s">
        <v>32</v>
      </c>
      <c r="C829">
        <v>54062</v>
      </c>
      <c r="E829" s="114"/>
    </row>
    <row r="830" spans="1:5" x14ac:dyDescent="0.2">
      <c r="A830" s="249">
        <v>35278</v>
      </c>
      <c r="B830" s="249" t="s">
        <v>32</v>
      </c>
      <c r="C830">
        <v>54447</v>
      </c>
      <c r="E830" s="114"/>
    </row>
    <row r="831" spans="1:5" x14ac:dyDescent="0.2">
      <c r="A831" s="249">
        <v>35309</v>
      </c>
      <c r="B831" s="249" t="s">
        <v>32</v>
      </c>
      <c r="C831">
        <v>54347</v>
      </c>
      <c r="E831" s="114"/>
    </row>
    <row r="832" spans="1:5" x14ac:dyDescent="0.2">
      <c r="A832" s="249">
        <v>35339</v>
      </c>
      <c r="B832" s="249" t="s">
        <v>32</v>
      </c>
      <c r="C832">
        <v>54291</v>
      </c>
      <c r="E832" s="114"/>
    </row>
    <row r="833" spans="1:5" x14ac:dyDescent="0.2">
      <c r="A833" s="249">
        <v>35370</v>
      </c>
      <c r="B833" s="249" t="s">
        <v>32</v>
      </c>
      <c r="C833">
        <v>54801</v>
      </c>
      <c r="E833" s="114"/>
    </row>
    <row r="834" spans="1:5" x14ac:dyDescent="0.2">
      <c r="A834" s="249">
        <v>35400</v>
      </c>
      <c r="B834" s="249" t="s">
        <v>32</v>
      </c>
      <c r="C834">
        <v>55076</v>
      </c>
      <c r="E834" s="114"/>
    </row>
    <row r="835" spans="1:5" x14ac:dyDescent="0.2">
      <c r="A835" s="249">
        <v>35431</v>
      </c>
      <c r="B835" s="249" t="s">
        <v>32</v>
      </c>
      <c r="C835">
        <v>55088</v>
      </c>
      <c r="E835" s="114"/>
    </row>
    <row r="836" spans="1:5" x14ac:dyDescent="0.2">
      <c r="A836" s="249">
        <v>35462</v>
      </c>
      <c r="B836" s="249" t="s">
        <v>32</v>
      </c>
      <c r="C836">
        <v>55536</v>
      </c>
      <c r="E836" s="114"/>
    </row>
    <row r="837" spans="1:5" x14ac:dyDescent="0.2">
      <c r="A837" s="249">
        <v>35490</v>
      </c>
      <c r="B837" s="249" t="s">
        <v>32</v>
      </c>
      <c r="C837">
        <v>56085</v>
      </c>
      <c r="E837" s="114"/>
    </row>
    <row r="838" spans="1:5" x14ac:dyDescent="0.2">
      <c r="A838" s="249">
        <v>35521</v>
      </c>
      <c r="B838" s="249" t="s">
        <v>32</v>
      </c>
      <c r="C838">
        <v>56815</v>
      </c>
      <c r="E838" s="114"/>
    </row>
    <row r="839" spans="1:5" x14ac:dyDescent="0.2">
      <c r="A839" s="249">
        <v>35551</v>
      </c>
      <c r="B839" s="249" t="s">
        <v>32</v>
      </c>
      <c r="C839">
        <v>57753</v>
      </c>
      <c r="E839" s="114"/>
    </row>
    <row r="840" spans="1:5" x14ac:dyDescent="0.2">
      <c r="A840" s="249">
        <v>35582</v>
      </c>
      <c r="B840" s="249" t="s">
        <v>32</v>
      </c>
      <c r="C840">
        <v>58406</v>
      </c>
      <c r="E840" s="114"/>
    </row>
    <row r="841" spans="1:5" x14ac:dyDescent="0.2">
      <c r="A841" s="249">
        <v>35612</v>
      </c>
      <c r="B841" s="249" t="s">
        <v>32</v>
      </c>
      <c r="C841">
        <v>59272</v>
      </c>
      <c r="E841" s="114"/>
    </row>
    <row r="842" spans="1:5" x14ac:dyDescent="0.2">
      <c r="A842" s="249">
        <v>35643</v>
      </c>
      <c r="B842" s="249" t="s">
        <v>32</v>
      </c>
      <c r="C842">
        <v>59937</v>
      </c>
      <c r="E842" s="114"/>
    </row>
    <row r="843" spans="1:5" x14ac:dyDescent="0.2">
      <c r="A843" s="249">
        <v>35674</v>
      </c>
      <c r="B843" s="249" t="s">
        <v>32</v>
      </c>
      <c r="C843">
        <v>60153</v>
      </c>
      <c r="E843" s="114"/>
    </row>
    <row r="844" spans="1:5" x14ac:dyDescent="0.2">
      <c r="A844" s="249">
        <v>35704</v>
      </c>
      <c r="B844" s="249" t="s">
        <v>32</v>
      </c>
      <c r="C844">
        <v>60205</v>
      </c>
      <c r="E844" s="114"/>
    </row>
    <row r="845" spans="1:5" x14ac:dyDescent="0.2">
      <c r="A845" s="249">
        <v>35735</v>
      </c>
      <c r="B845" s="249" t="s">
        <v>32</v>
      </c>
      <c r="C845">
        <v>60625</v>
      </c>
      <c r="E845" s="114"/>
    </row>
    <row r="846" spans="1:5" x14ac:dyDescent="0.2">
      <c r="A846" s="249">
        <v>35765</v>
      </c>
      <c r="B846" s="249" t="s">
        <v>32</v>
      </c>
      <c r="C846">
        <v>60693</v>
      </c>
      <c r="E846" s="114"/>
    </row>
    <row r="847" spans="1:5" x14ac:dyDescent="0.2">
      <c r="A847" s="249">
        <v>35796</v>
      </c>
      <c r="B847" s="249" t="s">
        <v>32</v>
      </c>
      <c r="C847">
        <v>61026</v>
      </c>
      <c r="E847" s="114"/>
    </row>
    <row r="848" spans="1:5" x14ac:dyDescent="0.2">
      <c r="A848" s="249">
        <v>35827</v>
      </c>
      <c r="B848" s="249" t="s">
        <v>32</v>
      </c>
      <c r="C848">
        <v>60764</v>
      </c>
      <c r="E848" s="114"/>
    </row>
    <row r="849" spans="1:5" x14ac:dyDescent="0.2">
      <c r="A849" s="249">
        <v>35855</v>
      </c>
      <c r="B849" s="249" t="s">
        <v>32</v>
      </c>
      <c r="C849">
        <v>61362</v>
      </c>
      <c r="E849" s="114"/>
    </row>
    <row r="850" spans="1:5" x14ac:dyDescent="0.2">
      <c r="A850" s="249">
        <v>35886</v>
      </c>
      <c r="B850" s="249" t="s">
        <v>32</v>
      </c>
      <c r="C850">
        <v>62769</v>
      </c>
      <c r="E850" s="114"/>
    </row>
    <row r="851" spans="1:5" x14ac:dyDescent="0.2">
      <c r="A851" s="249">
        <v>35916</v>
      </c>
      <c r="B851" s="249" t="s">
        <v>32</v>
      </c>
      <c r="C851">
        <v>63336</v>
      </c>
      <c r="E851" s="114"/>
    </row>
    <row r="852" spans="1:5" x14ac:dyDescent="0.2">
      <c r="A852" s="249">
        <v>35947</v>
      </c>
      <c r="B852" s="249" t="s">
        <v>32</v>
      </c>
      <c r="C852">
        <v>63683</v>
      </c>
      <c r="E852" s="114"/>
    </row>
    <row r="853" spans="1:5" x14ac:dyDescent="0.2">
      <c r="A853" s="249">
        <v>35977</v>
      </c>
      <c r="B853" s="249" t="s">
        <v>32</v>
      </c>
      <c r="C853">
        <v>64495</v>
      </c>
      <c r="E853" s="114"/>
    </row>
    <row r="854" spans="1:5" x14ac:dyDescent="0.2">
      <c r="A854" s="249">
        <v>36008</v>
      </c>
      <c r="B854" s="249" t="s">
        <v>32</v>
      </c>
      <c r="C854">
        <v>64750</v>
      </c>
      <c r="E854" s="114"/>
    </row>
    <row r="855" spans="1:5" x14ac:dyDescent="0.2">
      <c r="A855" s="249">
        <v>36039</v>
      </c>
      <c r="B855" s="249" t="s">
        <v>32</v>
      </c>
      <c r="C855">
        <v>64619</v>
      </c>
      <c r="E855" s="114"/>
    </row>
    <row r="856" spans="1:5" x14ac:dyDescent="0.2">
      <c r="A856" s="249">
        <v>36069</v>
      </c>
      <c r="B856" s="249" t="s">
        <v>32</v>
      </c>
      <c r="C856">
        <v>64468</v>
      </c>
      <c r="E856" s="114"/>
    </row>
    <row r="857" spans="1:5" x14ac:dyDescent="0.2">
      <c r="A857" s="249">
        <v>36100</v>
      </c>
      <c r="B857" s="249" t="s">
        <v>32</v>
      </c>
      <c r="C857">
        <v>64348</v>
      </c>
      <c r="E857" s="114"/>
    </row>
    <row r="858" spans="1:5" x14ac:dyDescent="0.2">
      <c r="A858" s="249">
        <v>36130</v>
      </c>
      <c r="B858" s="249" t="s">
        <v>32</v>
      </c>
      <c r="C858">
        <v>64594</v>
      </c>
      <c r="E858" s="114"/>
    </row>
    <row r="859" spans="1:5" x14ac:dyDescent="0.2">
      <c r="A859" s="249">
        <v>36161</v>
      </c>
      <c r="B859" s="249" t="s">
        <v>32</v>
      </c>
      <c r="C859">
        <v>64822</v>
      </c>
      <c r="E859" s="114"/>
    </row>
    <row r="860" spans="1:5" x14ac:dyDescent="0.2">
      <c r="A860" s="249">
        <v>36192</v>
      </c>
      <c r="B860" s="249" t="s">
        <v>32</v>
      </c>
      <c r="C860">
        <v>64552</v>
      </c>
      <c r="E860" s="114"/>
    </row>
    <row r="861" spans="1:5" x14ac:dyDescent="0.2">
      <c r="A861" s="249">
        <v>36220</v>
      </c>
      <c r="B861" s="249" t="s">
        <v>32</v>
      </c>
      <c r="C861">
        <v>65335</v>
      </c>
      <c r="E861" s="114"/>
    </row>
    <row r="862" spans="1:5" x14ac:dyDescent="0.2">
      <c r="A862" s="249">
        <v>36251</v>
      </c>
      <c r="B862" s="249" t="s">
        <v>32</v>
      </c>
      <c r="C862">
        <v>66618</v>
      </c>
      <c r="E862" s="114"/>
    </row>
    <row r="863" spans="1:5" x14ac:dyDescent="0.2">
      <c r="A863" s="249">
        <v>36281</v>
      </c>
      <c r="B863" s="249" t="s">
        <v>32</v>
      </c>
      <c r="C863">
        <v>67307</v>
      </c>
      <c r="E863" s="114"/>
    </row>
    <row r="864" spans="1:5" x14ac:dyDescent="0.2">
      <c r="A864" s="249">
        <v>36312</v>
      </c>
      <c r="B864" s="249" t="s">
        <v>32</v>
      </c>
      <c r="C864">
        <v>68305</v>
      </c>
      <c r="E864" s="114"/>
    </row>
    <row r="865" spans="1:5" x14ac:dyDescent="0.2">
      <c r="A865" s="249">
        <v>36342</v>
      </c>
      <c r="B865" s="249" t="s">
        <v>32</v>
      </c>
      <c r="C865">
        <v>69489</v>
      </c>
      <c r="E865" s="114"/>
    </row>
    <row r="866" spans="1:5" x14ac:dyDescent="0.2">
      <c r="A866" s="249">
        <v>36373</v>
      </c>
      <c r="B866" s="249" t="s">
        <v>32</v>
      </c>
      <c r="C866">
        <v>70479</v>
      </c>
      <c r="E866" s="114"/>
    </row>
    <row r="867" spans="1:5" x14ac:dyDescent="0.2">
      <c r="A867" s="249">
        <v>36404</v>
      </c>
      <c r="B867" s="249" t="s">
        <v>32</v>
      </c>
      <c r="C867">
        <v>71606</v>
      </c>
      <c r="E867" s="114"/>
    </row>
    <row r="868" spans="1:5" x14ac:dyDescent="0.2">
      <c r="A868" s="249">
        <v>36434</v>
      </c>
      <c r="B868" s="249" t="s">
        <v>32</v>
      </c>
      <c r="C868">
        <v>72029</v>
      </c>
      <c r="E868" s="114"/>
    </row>
    <row r="869" spans="1:5" x14ac:dyDescent="0.2">
      <c r="A869" s="249">
        <v>36465</v>
      </c>
      <c r="B869" s="249" t="s">
        <v>32</v>
      </c>
      <c r="C869">
        <v>72985</v>
      </c>
      <c r="E869" s="114"/>
    </row>
    <row r="870" spans="1:5" x14ac:dyDescent="0.2">
      <c r="A870" s="249">
        <v>36495</v>
      </c>
      <c r="B870" s="249" t="s">
        <v>32</v>
      </c>
      <c r="C870">
        <v>73749</v>
      </c>
      <c r="E870" s="114"/>
    </row>
    <row r="871" spans="1:5" x14ac:dyDescent="0.2">
      <c r="A871" s="249">
        <v>36526</v>
      </c>
      <c r="B871" s="249" t="s">
        <v>32</v>
      </c>
      <c r="C871">
        <v>73906</v>
      </c>
      <c r="E871" s="114"/>
    </row>
    <row r="872" spans="1:5" x14ac:dyDescent="0.2">
      <c r="A872" s="249">
        <v>36557</v>
      </c>
      <c r="B872" s="249" t="s">
        <v>32</v>
      </c>
      <c r="C872">
        <v>74308</v>
      </c>
      <c r="E872" s="114"/>
    </row>
    <row r="873" spans="1:5" x14ac:dyDescent="0.2">
      <c r="A873" s="249">
        <v>36586</v>
      </c>
      <c r="B873" s="249" t="s">
        <v>32</v>
      </c>
      <c r="C873">
        <v>75608</v>
      </c>
      <c r="E873" s="114"/>
    </row>
    <row r="874" spans="1:5" x14ac:dyDescent="0.2">
      <c r="A874" s="249">
        <v>36617</v>
      </c>
      <c r="B874" s="249" t="s">
        <v>32</v>
      </c>
      <c r="C874">
        <v>78134</v>
      </c>
      <c r="E874" s="114"/>
    </row>
    <row r="875" spans="1:5" x14ac:dyDescent="0.2">
      <c r="A875" s="249">
        <v>36647</v>
      </c>
      <c r="B875" s="249" t="s">
        <v>32</v>
      </c>
      <c r="C875">
        <v>78810</v>
      </c>
      <c r="E875" s="114"/>
    </row>
    <row r="876" spans="1:5" x14ac:dyDescent="0.2">
      <c r="A876" s="249">
        <v>36678</v>
      </c>
      <c r="B876" s="249" t="s">
        <v>32</v>
      </c>
      <c r="C876">
        <v>79660</v>
      </c>
      <c r="E876" s="114"/>
    </row>
    <row r="877" spans="1:5" x14ac:dyDescent="0.2">
      <c r="A877" s="249">
        <v>36708</v>
      </c>
      <c r="B877" s="249" t="s">
        <v>32</v>
      </c>
      <c r="C877">
        <v>80958</v>
      </c>
      <c r="E877" s="114"/>
    </row>
    <row r="878" spans="1:5" x14ac:dyDescent="0.2">
      <c r="A878" s="249">
        <v>36739</v>
      </c>
      <c r="B878" s="249" t="s">
        <v>32</v>
      </c>
      <c r="C878">
        <v>81836</v>
      </c>
      <c r="E878" s="114"/>
    </row>
    <row r="879" spans="1:5" x14ac:dyDescent="0.2">
      <c r="A879" s="249">
        <v>36770</v>
      </c>
      <c r="B879" s="249" t="s">
        <v>32</v>
      </c>
      <c r="C879">
        <v>81968</v>
      </c>
      <c r="E879" s="114"/>
    </row>
    <row r="880" spans="1:5" x14ac:dyDescent="0.2">
      <c r="A880" s="249">
        <v>36800</v>
      </c>
      <c r="B880" s="249" t="s">
        <v>32</v>
      </c>
      <c r="C880">
        <v>81621</v>
      </c>
      <c r="E880" s="114"/>
    </row>
    <row r="881" spans="1:5" x14ac:dyDescent="0.2">
      <c r="A881" s="249">
        <v>36831</v>
      </c>
      <c r="B881" s="249" t="s">
        <v>32</v>
      </c>
      <c r="C881">
        <v>81931</v>
      </c>
      <c r="E881" s="114"/>
    </row>
    <row r="882" spans="1:5" x14ac:dyDescent="0.2">
      <c r="A882" s="249">
        <v>36861</v>
      </c>
      <c r="B882" s="249" t="s">
        <v>32</v>
      </c>
      <c r="C882">
        <v>82528</v>
      </c>
      <c r="E882" s="114"/>
    </row>
    <row r="883" spans="1:5" x14ac:dyDescent="0.2">
      <c r="A883" s="249">
        <v>36892</v>
      </c>
      <c r="B883" s="249" t="s">
        <v>32</v>
      </c>
      <c r="C883">
        <v>82636</v>
      </c>
      <c r="E883" s="114"/>
    </row>
    <row r="884" spans="1:5" x14ac:dyDescent="0.2">
      <c r="A884" s="249">
        <v>36923</v>
      </c>
      <c r="B884" s="249" t="s">
        <v>32</v>
      </c>
      <c r="C884">
        <v>82581</v>
      </c>
      <c r="E884" s="114"/>
    </row>
    <row r="885" spans="1:5" x14ac:dyDescent="0.2">
      <c r="A885" s="249">
        <v>36951</v>
      </c>
      <c r="B885" s="249" t="s">
        <v>32</v>
      </c>
      <c r="C885">
        <v>83556</v>
      </c>
      <c r="E885" s="114"/>
    </row>
    <row r="886" spans="1:5" x14ac:dyDescent="0.2">
      <c r="A886" s="249">
        <v>36982</v>
      </c>
      <c r="B886" s="249" t="s">
        <v>32</v>
      </c>
      <c r="C886">
        <v>85664</v>
      </c>
      <c r="E886" s="114"/>
    </row>
    <row r="887" spans="1:5" x14ac:dyDescent="0.2">
      <c r="A887" s="249">
        <v>37012</v>
      </c>
      <c r="B887" s="249" t="s">
        <v>32</v>
      </c>
      <c r="C887">
        <v>86951</v>
      </c>
      <c r="E887" s="114"/>
    </row>
    <row r="888" spans="1:5" x14ac:dyDescent="0.2">
      <c r="A888" s="249">
        <v>37043</v>
      </c>
      <c r="B888" s="249" t="s">
        <v>32</v>
      </c>
      <c r="C888">
        <v>88170</v>
      </c>
      <c r="E888" s="114"/>
    </row>
    <row r="889" spans="1:5" x14ac:dyDescent="0.2">
      <c r="A889" s="249">
        <v>37073</v>
      </c>
      <c r="B889" s="249" t="s">
        <v>32</v>
      </c>
      <c r="C889">
        <v>89613</v>
      </c>
      <c r="E889" s="114"/>
    </row>
    <row r="890" spans="1:5" x14ac:dyDescent="0.2">
      <c r="A890" s="249">
        <v>37104</v>
      </c>
      <c r="B890" s="249" t="s">
        <v>32</v>
      </c>
      <c r="C890">
        <v>91421</v>
      </c>
      <c r="E890" s="114"/>
    </row>
    <row r="891" spans="1:5" x14ac:dyDescent="0.2">
      <c r="A891" s="249">
        <v>37135</v>
      </c>
      <c r="B891" s="249" t="s">
        <v>32</v>
      </c>
      <c r="C891">
        <v>91757</v>
      </c>
      <c r="E891" s="114"/>
    </row>
    <row r="892" spans="1:5" x14ac:dyDescent="0.2">
      <c r="A892" s="249">
        <v>37165</v>
      </c>
      <c r="B892" s="249" t="s">
        <v>32</v>
      </c>
      <c r="C892">
        <v>92156</v>
      </c>
      <c r="E892" s="114"/>
    </row>
    <row r="893" spans="1:5" x14ac:dyDescent="0.2">
      <c r="A893" s="249">
        <v>37196</v>
      </c>
      <c r="B893" s="249" t="s">
        <v>32</v>
      </c>
      <c r="C893">
        <v>93141</v>
      </c>
      <c r="E893" s="114"/>
    </row>
    <row r="894" spans="1:5" x14ac:dyDescent="0.2">
      <c r="A894" s="249">
        <v>37226</v>
      </c>
      <c r="B894" s="249" t="s">
        <v>32</v>
      </c>
      <c r="C894">
        <v>93970</v>
      </c>
      <c r="E894" s="114"/>
    </row>
    <row r="895" spans="1:5" x14ac:dyDescent="0.2">
      <c r="A895" s="249">
        <v>37257</v>
      </c>
      <c r="B895" s="249" t="s">
        <v>32</v>
      </c>
      <c r="C895">
        <v>94202</v>
      </c>
      <c r="E895" s="114"/>
    </row>
    <row r="896" spans="1:5" x14ac:dyDescent="0.2">
      <c r="A896" s="249">
        <v>37288</v>
      </c>
      <c r="B896" s="249" t="s">
        <v>32</v>
      </c>
      <c r="C896">
        <v>94637</v>
      </c>
      <c r="E896" s="114"/>
    </row>
    <row r="897" spans="1:5" x14ac:dyDescent="0.2">
      <c r="A897" s="249">
        <v>37316</v>
      </c>
      <c r="B897" s="249" t="s">
        <v>32</v>
      </c>
      <c r="C897">
        <v>96808</v>
      </c>
      <c r="E897" s="114"/>
    </row>
    <row r="898" spans="1:5" x14ac:dyDescent="0.2">
      <c r="A898" s="249">
        <v>37347</v>
      </c>
      <c r="B898" s="249" t="s">
        <v>32</v>
      </c>
      <c r="C898">
        <v>99214</v>
      </c>
      <c r="E898" s="114"/>
    </row>
    <row r="899" spans="1:5" x14ac:dyDescent="0.2">
      <c r="A899" s="249">
        <v>37377</v>
      </c>
      <c r="B899" s="249" t="s">
        <v>32</v>
      </c>
      <c r="C899">
        <v>102207</v>
      </c>
      <c r="E899" s="114"/>
    </row>
    <row r="900" spans="1:5" x14ac:dyDescent="0.2">
      <c r="A900" s="249">
        <v>37408</v>
      </c>
      <c r="B900" s="249" t="s">
        <v>32</v>
      </c>
      <c r="C900">
        <v>104639</v>
      </c>
      <c r="E900" s="114"/>
    </row>
    <row r="901" spans="1:5" x14ac:dyDescent="0.2">
      <c r="A901" s="249">
        <v>37438</v>
      </c>
      <c r="B901" s="249" t="s">
        <v>32</v>
      </c>
      <c r="C901">
        <v>107648</v>
      </c>
      <c r="E901" s="114"/>
    </row>
    <row r="902" spans="1:5" x14ac:dyDescent="0.2">
      <c r="A902" s="249">
        <v>37469</v>
      </c>
      <c r="B902" s="249" t="s">
        <v>32</v>
      </c>
      <c r="C902">
        <v>110438</v>
      </c>
      <c r="E902" s="114"/>
    </row>
    <row r="903" spans="1:5" x14ac:dyDescent="0.2">
      <c r="A903" s="249">
        <v>37500</v>
      </c>
      <c r="B903" s="249" t="s">
        <v>32</v>
      </c>
      <c r="C903">
        <v>111439</v>
      </c>
      <c r="E903" s="114"/>
    </row>
    <row r="904" spans="1:5" x14ac:dyDescent="0.2">
      <c r="A904" s="249">
        <v>37530</v>
      </c>
      <c r="B904" s="249" t="s">
        <v>32</v>
      </c>
      <c r="C904">
        <v>113351</v>
      </c>
      <c r="E904" s="114"/>
    </row>
    <row r="905" spans="1:5" x14ac:dyDescent="0.2">
      <c r="A905" s="249">
        <v>37561</v>
      </c>
      <c r="B905" s="249" t="s">
        <v>32</v>
      </c>
      <c r="C905">
        <v>116158</v>
      </c>
      <c r="E905" s="114"/>
    </row>
    <row r="906" spans="1:5" x14ac:dyDescent="0.2">
      <c r="A906" s="249">
        <v>37591</v>
      </c>
      <c r="B906" s="249" t="s">
        <v>32</v>
      </c>
      <c r="C906">
        <v>117350</v>
      </c>
      <c r="E906" s="114"/>
    </row>
    <row r="907" spans="1:5" x14ac:dyDescent="0.2">
      <c r="A907" s="249">
        <v>37622</v>
      </c>
      <c r="B907" s="249" t="s">
        <v>32</v>
      </c>
      <c r="C907">
        <v>119049</v>
      </c>
      <c r="E907" s="114"/>
    </row>
    <row r="908" spans="1:5" x14ac:dyDescent="0.2">
      <c r="A908" s="249">
        <v>37653</v>
      </c>
      <c r="B908" s="249" t="s">
        <v>32</v>
      </c>
      <c r="C908">
        <v>119237</v>
      </c>
      <c r="E908" s="114"/>
    </row>
    <row r="909" spans="1:5" x14ac:dyDescent="0.2">
      <c r="A909" s="249">
        <v>37681</v>
      </c>
      <c r="B909" s="249" t="s">
        <v>32</v>
      </c>
      <c r="C909">
        <v>120692</v>
      </c>
      <c r="E909" s="114"/>
    </row>
    <row r="910" spans="1:5" x14ac:dyDescent="0.2">
      <c r="A910" s="249">
        <v>37712</v>
      </c>
      <c r="B910" s="249" t="s">
        <v>32</v>
      </c>
      <c r="C910">
        <v>123714</v>
      </c>
      <c r="E910" s="114"/>
    </row>
    <row r="911" spans="1:5" x14ac:dyDescent="0.2">
      <c r="A911" s="249">
        <v>37742</v>
      </c>
      <c r="B911" s="249" t="s">
        <v>32</v>
      </c>
      <c r="C911">
        <v>125727</v>
      </c>
      <c r="E911" s="114"/>
    </row>
    <row r="912" spans="1:5" x14ac:dyDescent="0.2">
      <c r="A912" s="249">
        <v>37773</v>
      </c>
      <c r="B912" s="249" t="s">
        <v>32</v>
      </c>
      <c r="C912">
        <v>126825</v>
      </c>
      <c r="E912" s="114"/>
    </row>
    <row r="913" spans="1:5" x14ac:dyDescent="0.2">
      <c r="A913" s="249">
        <v>37803</v>
      </c>
      <c r="B913" s="249" t="s">
        <v>32</v>
      </c>
      <c r="C913">
        <v>129774</v>
      </c>
      <c r="E913" s="114"/>
    </row>
    <row r="914" spans="1:5" x14ac:dyDescent="0.2">
      <c r="A914" s="249">
        <v>37834</v>
      </c>
      <c r="B914" s="249" t="s">
        <v>32</v>
      </c>
      <c r="C914">
        <v>131461</v>
      </c>
      <c r="E914" s="114"/>
    </row>
    <row r="915" spans="1:5" x14ac:dyDescent="0.2">
      <c r="A915" s="249">
        <v>37865</v>
      </c>
      <c r="B915" s="249" t="s">
        <v>32</v>
      </c>
      <c r="C915">
        <v>131469</v>
      </c>
      <c r="E915" s="114"/>
    </row>
    <row r="916" spans="1:5" x14ac:dyDescent="0.2">
      <c r="A916" s="249">
        <v>37895</v>
      </c>
      <c r="B916" s="249" t="s">
        <v>32</v>
      </c>
      <c r="C916">
        <v>133427</v>
      </c>
      <c r="E916" s="114"/>
    </row>
    <row r="917" spans="1:5" x14ac:dyDescent="0.2">
      <c r="A917" s="249">
        <v>37926</v>
      </c>
      <c r="B917" s="249" t="s">
        <v>32</v>
      </c>
      <c r="C917">
        <v>134754</v>
      </c>
      <c r="E917" s="114"/>
    </row>
    <row r="918" spans="1:5" x14ac:dyDescent="0.2">
      <c r="A918" s="249">
        <v>37956</v>
      </c>
      <c r="B918" s="249" t="s">
        <v>32</v>
      </c>
      <c r="C918">
        <v>136664</v>
      </c>
      <c r="E918" s="114"/>
    </row>
    <row r="919" spans="1:5" x14ac:dyDescent="0.2">
      <c r="A919" s="249">
        <v>37987</v>
      </c>
      <c r="B919" s="249" t="s">
        <v>32</v>
      </c>
      <c r="C919">
        <v>137430</v>
      </c>
      <c r="E919" s="114"/>
    </row>
    <row r="920" spans="1:5" x14ac:dyDescent="0.2">
      <c r="A920" s="249">
        <v>38018</v>
      </c>
      <c r="B920" s="249" t="s">
        <v>32</v>
      </c>
      <c r="C920">
        <v>138035</v>
      </c>
      <c r="E920" s="114"/>
    </row>
    <row r="921" spans="1:5" x14ac:dyDescent="0.2">
      <c r="A921" s="249">
        <v>38047</v>
      </c>
      <c r="B921" s="249" t="s">
        <v>32</v>
      </c>
      <c r="C921">
        <v>140239</v>
      </c>
      <c r="E921" s="114"/>
    </row>
    <row r="922" spans="1:5" x14ac:dyDescent="0.2">
      <c r="A922" s="249">
        <v>38078</v>
      </c>
      <c r="B922" s="249" t="s">
        <v>32</v>
      </c>
      <c r="C922">
        <v>145035</v>
      </c>
      <c r="E922" s="114"/>
    </row>
    <row r="923" spans="1:5" x14ac:dyDescent="0.2">
      <c r="A923" s="249">
        <v>38108</v>
      </c>
      <c r="B923" s="249" t="s">
        <v>32</v>
      </c>
      <c r="C923">
        <v>147765</v>
      </c>
      <c r="E923" s="114"/>
    </row>
    <row r="924" spans="1:5" x14ac:dyDescent="0.2">
      <c r="A924" s="249">
        <v>38139</v>
      </c>
      <c r="B924" s="249" t="s">
        <v>32</v>
      </c>
      <c r="C924">
        <v>151320</v>
      </c>
      <c r="E924" s="114"/>
    </row>
    <row r="925" spans="1:5" x14ac:dyDescent="0.2">
      <c r="A925" s="249">
        <v>38169</v>
      </c>
      <c r="B925" s="249" t="s">
        <v>32</v>
      </c>
      <c r="C925">
        <v>154560</v>
      </c>
      <c r="E925" s="114"/>
    </row>
    <row r="926" spans="1:5" x14ac:dyDescent="0.2">
      <c r="A926" s="249">
        <v>38200</v>
      </c>
      <c r="B926" s="249" t="s">
        <v>32</v>
      </c>
      <c r="C926">
        <v>156671</v>
      </c>
      <c r="E926" s="114"/>
    </row>
    <row r="927" spans="1:5" x14ac:dyDescent="0.2">
      <c r="A927" s="249">
        <v>38231</v>
      </c>
      <c r="B927" s="249" t="s">
        <v>32</v>
      </c>
      <c r="C927">
        <v>157041</v>
      </c>
      <c r="E927" s="114"/>
    </row>
    <row r="928" spans="1:5" x14ac:dyDescent="0.2">
      <c r="A928" s="249">
        <v>38261</v>
      </c>
      <c r="B928" s="249" t="s">
        <v>32</v>
      </c>
      <c r="C928">
        <v>157220</v>
      </c>
      <c r="E928" s="114"/>
    </row>
    <row r="929" spans="1:5" x14ac:dyDescent="0.2">
      <c r="A929" s="249">
        <v>38292</v>
      </c>
      <c r="B929" s="249" t="s">
        <v>32</v>
      </c>
      <c r="C929">
        <v>158270</v>
      </c>
      <c r="E929" s="114"/>
    </row>
    <row r="930" spans="1:5" x14ac:dyDescent="0.2">
      <c r="A930" s="249">
        <v>38322</v>
      </c>
      <c r="B930" s="249" t="s">
        <v>32</v>
      </c>
      <c r="C930">
        <v>157801</v>
      </c>
      <c r="E930" s="114"/>
    </row>
    <row r="931" spans="1:5" x14ac:dyDescent="0.2">
      <c r="A931" s="249">
        <v>38353</v>
      </c>
      <c r="B931" s="249" t="s">
        <v>32</v>
      </c>
      <c r="C931">
        <v>156666</v>
      </c>
      <c r="E931" s="114"/>
    </row>
    <row r="932" spans="1:5" x14ac:dyDescent="0.2">
      <c r="A932" s="249">
        <v>38384</v>
      </c>
      <c r="B932" s="249" t="s">
        <v>32</v>
      </c>
      <c r="C932">
        <v>156546</v>
      </c>
      <c r="E932" s="114"/>
    </row>
    <row r="933" spans="1:5" x14ac:dyDescent="0.2">
      <c r="A933" s="249">
        <v>38412</v>
      </c>
      <c r="B933" s="249" t="s">
        <v>32</v>
      </c>
      <c r="C933">
        <v>157634</v>
      </c>
      <c r="E933" s="114"/>
    </row>
    <row r="934" spans="1:5" x14ac:dyDescent="0.2">
      <c r="A934" s="249">
        <v>38443</v>
      </c>
      <c r="B934" s="249" t="s">
        <v>32</v>
      </c>
      <c r="C934">
        <v>159291</v>
      </c>
      <c r="E934" s="114"/>
    </row>
    <row r="935" spans="1:5" x14ac:dyDescent="0.2">
      <c r="A935" s="249">
        <v>38473</v>
      </c>
      <c r="B935" s="249" t="s">
        <v>32</v>
      </c>
      <c r="C935">
        <v>161061</v>
      </c>
      <c r="E935" s="114"/>
    </row>
    <row r="936" spans="1:5" x14ac:dyDescent="0.2">
      <c r="A936" s="249">
        <v>38504</v>
      </c>
      <c r="B936" s="249" t="s">
        <v>32</v>
      </c>
      <c r="C936">
        <v>162062</v>
      </c>
      <c r="E936" s="114"/>
    </row>
    <row r="937" spans="1:5" x14ac:dyDescent="0.2">
      <c r="A937" s="249">
        <v>38534</v>
      </c>
      <c r="B937" s="249" t="s">
        <v>32</v>
      </c>
      <c r="C937">
        <v>163826</v>
      </c>
      <c r="E937" s="114"/>
    </row>
    <row r="938" spans="1:5" x14ac:dyDescent="0.2">
      <c r="A938" s="249">
        <v>38565</v>
      </c>
      <c r="B938" s="249" t="s">
        <v>32</v>
      </c>
      <c r="C938">
        <v>164547</v>
      </c>
      <c r="E938" s="114"/>
    </row>
    <row r="939" spans="1:5" x14ac:dyDescent="0.2">
      <c r="A939" s="249">
        <v>38596</v>
      </c>
      <c r="B939" s="249" t="s">
        <v>32</v>
      </c>
      <c r="C939">
        <v>164258</v>
      </c>
      <c r="E939" s="114"/>
    </row>
    <row r="940" spans="1:5" x14ac:dyDescent="0.2">
      <c r="A940" s="249">
        <v>38626</v>
      </c>
      <c r="B940" s="249" t="s">
        <v>32</v>
      </c>
      <c r="C940">
        <v>163769</v>
      </c>
      <c r="E940" s="114"/>
    </row>
    <row r="941" spans="1:5" x14ac:dyDescent="0.2">
      <c r="A941" s="249">
        <v>38657</v>
      </c>
      <c r="B941" s="249" t="s">
        <v>32</v>
      </c>
      <c r="C941">
        <v>164359</v>
      </c>
      <c r="E941" s="114"/>
    </row>
    <row r="942" spans="1:5" x14ac:dyDescent="0.2">
      <c r="A942" s="249">
        <v>38687</v>
      </c>
      <c r="B942" s="249" t="s">
        <v>32</v>
      </c>
      <c r="C942">
        <v>165183</v>
      </c>
      <c r="E942" s="114"/>
    </row>
    <row r="943" spans="1:5" x14ac:dyDescent="0.2">
      <c r="A943" s="249">
        <v>38718</v>
      </c>
      <c r="B943" s="249" t="s">
        <v>32</v>
      </c>
      <c r="C943">
        <v>164535</v>
      </c>
      <c r="E943" s="114"/>
    </row>
    <row r="944" spans="1:5" x14ac:dyDescent="0.2">
      <c r="A944" s="249">
        <v>38749</v>
      </c>
      <c r="B944" s="249" t="s">
        <v>32</v>
      </c>
      <c r="C944">
        <v>164997</v>
      </c>
      <c r="E944" s="114"/>
    </row>
    <row r="945" spans="1:5" x14ac:dyDescent="0.2">
      <c r="A945" s="249">
        <v>38777</v>
      </c>
      <c r="B945" s="249" t="s">
        <v>32</v>
      </c>
      <c r="C945">
        <v>166117</v>
      </c>
      <c r="E945" s="114"/>
    </row>
    <row r="946" spans="1:5" x14ac:dyDescent="0.2">
      <c r="A946" s="249">
        <v>38808</v>
      </c>
      <c r="B946" s="249" t="s">
        <v>32</v>
      </c>
      <c r="C946">
        <v>169095</v>
      </c>
      <c r="E946" s="114"/>
    </row>
    <row r="947" spans="1:5" x14ac:dyDescent="0.2">
      <c r="A947" s="249">
        <v>38838</v>
      </c>
      <c r="B947" s="249" t="s">
        <v>32</v>
      </c>
      <c r="C947">
        <v>170635</v>
      </c>
      <c r="E947" s="114"/>
    </row>
    <row r="948" spans="1:5" x14ac:dyDescent="0.2">
      <c r="A948" s="249">
        <v>38869</v>
      </c>
      <c r="B948" s="249" t="s">
        <v>32</v>
      </c>
      <c r="C948">
        <v>172277</v>
      </c>
      <c r="E948" s="114"/>
    </row>
    <row r="949" spans="1:5" x14ac:dyDescent="0.2">
      <c r="A949" s="249">
        <v>38899</v>
      </c>
      <c r="B949" s="249" t="s">
        <v>32</v>
      </c>
      <c r="C949">
        <v>174093</v>
      </c>
      <c r="E949" s="114"/>
    </row>
    <row r="950" spans="1:5" x14ac:dyDescent="0.2">
      <c r="A950" s="249">
        <v>38930</v>
      </c>
      <c r="B950" s="249" t="s">
        <v>32</v>
      </c>
      <c r="C950">
        <v>175556</v>
      </c>
      <c r="E950" s="114"/>
    </row>
    <row r="951" spans="1:5" x14ac:dyDescent="0.2">
      <c r="A951" s="249">
        <v>38961</v>
      </c>
      <c r="B951" s="249" t="s">
        <v>32</v>
      </c>
      <c r="C951">
        <v>176188</v>
      </c>
      <c r="E951" s="114"/>
    </row>
    <row r="952" spans="1:5" x14ac:dyDescent="0.2">
      <c r="A952" s="249">
        <v>38991</v>
      </c>
      <c r="B952" s="249" t="s">
        <v>32</v>
      </c>
      <c r="C952">
        <v>176782</v>
      </c>
      <c r="E952" s="114"/>
    </row>
    <row r="953" spans="1:5" x14ac:dyDescent="0.2">
      <c r="A953" s="249">
        <v>39022</v>
      </c>
      <c r="B953" s="249" t="s">
        <v>32</v>
      </c>
      <c r="C953">
        <v>177628</v>
      </c>
      <c r="E953" s="114"/>
    </row>
    <row r="954" spans="1:5" x14ac:dyDescent="0.2">
      <c r="A954" s="249">
        <v>39052</v>
      </c>
      <c r="B954" s="249" t="s">
        <v>32</v>
      </c>
      <c r="C954">
        <v>179866</v>
      </c>
      <c r="E954" s="114"/>
    </row>
    <row r="955" spans="1:5" x14ac:dyDescent="0.2">
      <c r="A955" s="249">
        <v>39083</v>
      </c>
      <c r="B955" s="249" t="s">
        <v>32</v>
      </c>
      <c r="C955">
        <v>179514</v>
      </c>
      <c r="E955" s="114"/>
    </row>
    <row r="956" spans="1:5" x14ac:dyDescent="0.2">
      <c r="A956" s="249">
        <v>39114</v>
      </c>
      <c r="B956" s="249" t="s">
        <v>32</v>
      </c>
      <c r="C956">
        <v>180263</v>
      </c>
      <c r="E956" s="114"/>
    </row>
    <row r="957" spans="1:5" x14ac:dyDescent="0.2">
      <c r="A957" s="249">
        <v>39142</v>
      </c>
      <c r="B957" s="249" t="s">
        <v>32</v>
      </c>
      <c r="C957">
        <v>181391</v>
      </c>
      <c r="E957" s="114"/>
    </row>
    <row r="958" spans="1:5" x14ac:dyDescent="0.2">
      <c r="A958" s="249">
        <v>39173</v>
      </c>
      <c r="B958" s="249" t="s">
        <v>32</v>
      </c>
      <c r="C958">
        <v>184414</v>
      </c>
      <c r="E958" s="114"/>
    </row>
    <row r="959" spans="1:5" x14ac:dyDescent="0.2">
      <c r="A959" s="249">
        <v>39203</v>
      </c>
      <c r="B959" s="249" t="s">
        <v>32</v>
      </c>
      <c r="C959">
        <v>186462</v>
      </c>
      <c r="E959" s="114"/>
    </row>
    <row r="960" spans="1:5" x14ac:dyDescent="0.2">
      <c r="A960" s="249">
        <v>39234</v>
      </c>
      <c r="B960" s="249" t="s">
        <v>32</v>
      </c>
      <c r="C960">
        <v>188438</v>
      </c>
      <c r="E960" s="114"/>
    </row>
    <row r="961" spans="1:5" x14ac:dyDescent="0.2">
      <c r="A961" s="249">
        <v>39264</v>
      </c>
      <c r="B961" s="249" t="s">
        <v>32</v>
      </c>
      <c r="C961">
        <v>190824</v>
      </c>
      <c r="E961" s="114"/>
    </row>
    <row r="962" spans="1:5" x14ac:dyDescent="0.2">
      <c r="A962" s="249">
        <v>39295</v>
      </c>
      <c r="B962" s="249" t="s">
        <v>32</v>
      </c>
      <c r="C962">
        <v>191913</v>
      </c>
      <c r="E962" s="114"/>
    </row>
    <row r="963" spans="1:5" x14ac:dyDescent="0.2">
      <c r="A963" s="249">
        <v>39326</v>
      </c>
      <c r="B963" s="249" t="s">
        <v>32</v>
      </c>
      <c r="C963">
        <v>192258</v>
      </c>
      <c r="E963" s="114"/>
    </row>
    <row r="964" spans="1:5" x14ac:dyDescent="0.2">
      <c r="A964" s="249">
        <v>39356</v>
      </c>
      <c r="B964" s="249" t="s">
        <v>32</v>
      </c>
      <c r="C964">
        <v>192235</v>
      </c>
      <c r="E964" s="114"/>
    </row>
    <row r="965" spans="1:5" x14ac:dyDescent="0.2">
      <c r="A965" s="249">
        <v>39387</v>
      </c>
      <c r="B965" s="249" t="s">
        <v>32</v>
      </c>
      <c r="C965">
        <v>191974</v>
      </c>
      <c r="E965" s="114"/>
    </row>
    <row r="966" spans="1:5" x14ac:dyDescent="0.2">
      <c r="A966" s="249">
        <v>39417</v>
      </c>
      <c r="B966" s="249" t="s">
        <v>32</v>
      </c>
      <c r="C966">
        <v>191786</v>
      </c>
      <c r="E966" s="114"/>
    </row>
    <row r="967" spans="1:5" x14ac:dyDescent="0.2">
      <c r="A967" s="249">
        <v>39448</v>
      </c>
      <c r="B967" s="249" t="s">
        <v>32</v>
      </c>
      <c r="C967">
        <v>189255</v>
      </c>
      <c r="E967" s="114"/>
    </row>
    <row r="968" spans="1:5" x14ac:dyDescent="0.2">
      <c r="A968" s="249">
        <v>39479</v>
      </c>
      <c r="B968" s="249" t="s">
        <v>32</v>
      </c>
      <c r="C968">
        <v>187566</v>
      </c>
      <c r="E968" s="114"/>
    </row>
    <row r="969" spans="1:5" ht="15" x14ac:dyDescent="0.25">
      <c r="A969" s="249">
        <v>39508</v>
      </c>
      <c r="B969" s="249" t="s">
        <v>32</v>
      </c>
      <c r="C969">
        <v>186051</v>
      </c>
      <c r="D969" s="207"/>
      <c r="E969" s="114"/>
    </row>
    <row r="970" spans="1:5" ht="15" x14ac:dyDescent="0.25">
      <c r="A970" s="249">
        <v>39539</v>
      </c>
      <c r="B970" s="249" t="s">
        <v>32</v>
      </c>
      <c r="C970">
        <v>186500</v>
      </c>
      <c r="D970" s="207"/>
      <c r="E970" s="114"/>
    </row>
    <row r="971" spans="1:5" x14ac:dyDescent="0.2">
      <c r="A971" s="249">
        <v>39569</v>
      </c>
      <c r="B971" s="249" t="s">
        <v>32</v>
      </c>
      <c r="C971">
        <v>187181</v>
      </c>
      <c r="E971" s="114"/>
    </row>
    <row r="972" spans="1:5" x14ac:dyDescent="0.2">
      <c r="A972" s="249">
        <v>39600</v>
      </c>
      <c r="B972" s="249" t="s">
        <v>32</v>
      </c>
      <c r="C972">
        <v>184844</v>
      </c>
      <c r="E972" s="114"/>
    </row>
    <row r="973" spans="1:5" x14ac:dyDescent="0.2">
      <c r="A973" s="249">
        <v>39630</v>
      </c>
      <c r="B973" s="249" t="s">
        <v>32</v>
      </c>
      <c r="C973">
        <v>183186</v>
      </c>
      <c r="E973" s="114"/>
    </row>
    <row r="974" spans="1:5" x14ac:dyDescent="0.2">
      <c r="A974" s="249">
        <v>39661</v>
      </c>
      <c r="B974" s="249" t="s">
        <v>32</v>
      </c>
      <c r="C974">
        <v>179199</v>
      </c>
      <c r="E974" s="114"/>
    </row>
    <row r="975" spans="1:5" x14ac:dyDescent="0.2">
      <c r="A975" s="249">
        <v>39692</v>
      </c>
      <c r="B975" s="249" t="s">
        <v>32</v>
      </c>
      <c r="C975">
        <v>174765</v>
      </c>
      <c r="E975" s="114"/>
    </row>
    <row r="976" spans="1:5" x14ac:dyDescent="0.2">
      <c r="A976" s="249">
        <v>39722</v>
      </c>
      <c r="B976" s="249" t="s">
        <v>32</v>
      </c>
      <c r="C976">
        <v>171099</v>
      </c>
      <c r="E976" s="114"/>
    </row>
    <row r="977" spans="1:5" x14ac:dyDescent="0.2">
      <c r="A977" s="249">
        <v>39753</v>
      </c>
      <c r="B977" s="249" t="s">
        <v>32</v>
      </c>
      <c r="C977">
        <v>166212</v>
      </c>
      <c r="E977" s="114"/>
    </row>
    <row r="978" spans="1:5" x14ac:dyDescent="0.2">
      <c r="A978" s="249">
        <v>39783</v>
      </c>
      <c r="B978" s="249" t="s">
        <v>32</v>
      </c>
      <c r="C978">
        <v>163806</v>
      </c>
      <c r="E978" s="114"/>
    </row>
    <row r="979" spans="1:5" x14ac:dyDescent="0.2">
      <c r="A979" s="249">
        <v>39814</v>
      </c>
      <c r="B979" s="249" t="s">
        <v>32</v>
      </c>
      <c r="C979">
        <v>160607</v>
      </c>
      <c r="E979" s="114"/>
    </row>
    <row r="980" spans="1:5" x14ac:dyDescent="0.2">
      <c r="A980" s="249">
        <v>39845</v>
      </c>
      <c r="B980" s="249" t="s">
        <v>32</v>
      </c>
      <c r="C980">
        <v>158931</v>
      </c>
      <c r="E980" s="114"/>
    </row>
    <row r="981" spans="1:5" x14ac:dyDescent="0.2">
      <c r="A981" s="249">
        <v>39873</v>
      </c>
      <c r="B981" s="249" t="s">
        <v>32</v>
      </c>
      <c r="C981">
        <v>157355</v>
      </c>
      <c r="E981" s="114"/>
    </row>
    <row r="982" spans="1:5" x14ac:dyDescent="0.2">
      <c r="A982" s="249">
        <v>39904</v>
      </c>
      <c r="B982" s="249" t="s">
        <v>32</v>
      </c>
      <c r="C982">
        <v>158769</v>
      </c>
      <c r="E982" s="114"/>
    </row>
    <row r="983" spans="1:5" x14ac:dyDescent="0.2">
      <c r="A983" s="249">
        <v>39934</v>
      </c>
      <c r="B983" s="249" t="s">
        <v>32</v>
      </c>
      <c r="C983">
        <v>160807</v>
      </c>
      <c r="E983" s="114"/>
    </row>
    <row r="984" spans="1:5" x14ac:dyDescent="0.2">
      <c r="A984" s="249">
        <v>39965</v>
      </c>
      <c r="B984" s="249" t="s">
        <v>32</v>
      </c>
      <c r="C984">
        <v>162416</v>
      </c>
      <c r="E984" s="114"/>
    </row>
    <row r="985" spans="1:5" x14ac:dyDescent="0.2">
      <c r="A985" s="249">
        <v>39995</v>
      </c>
      <c r="B985" s="249" t="s">
        <v>32</v>
      </c>
      <c r="C985">
        <v>165509</v>
      </c>
      <c r="E985" s="114"/>
    </row>
    <row r="986" spans="1:5" x14ac:dyDescent="0.2">
      <c r="A986" s="249">
        <v>40026</v>
      </c>
      <c r="B986" s="249" t="s">
        <v>32</v>
      </c>
      <c r="C986">
        <v>167355</v>
      </c>
      <c r="E986" s="114"/>
    </row>
    <row r="987" spans="1:5" x14ac:dyDescent="0.2">
      <c r="A987" s="249">
        <v>40057</v>
      </c>
      <c r="B987" s="249" t="s">
        <v>32</v>
      </c>
      <c r="C987">
        <v>168899</v>
      </c>
      <c r="E987" s="114"/>
    </row>
    <row r="988" spans="1:5" x14ac:dyDescent="0.2">
      <c r="A988" s="249">
        <v>40087</v>
      </c>
      <c r="B988" s="249" t="s">
        <v>32</v>
      </c>
      <c r="C988">
        <v>170023</v>
      </c>
      <c r="E988" s="114"/>
    </row>
    <row r="989" spans="1:5" x14ac:dyDescent="0.2">
      <c r="A989" s="249">
        <v>40118</v>
      </c>
      <c r="B989" s="249" t="s">
        <v>32</v>
      </c>
      <c r="C989">
        <v>170522</v>
      </c>
      <c r="E989" s="114"/>
    </row>
    <row r="990" spans="1:5" x14ac:dyDescent="0.2">
      <c r="A990" s="249">
        <v>40148</v>
      </c>
      <c r="B990" s="249" t="s">
        <v>32</v>
      </c>
      <c r="C990">
        <v>171874</v>
      </c>
      <c r="E990" s="114"/>
    </row>
    <row r="991" spans="1:5" x14ac:dyDescent="0.2">
      <c r="A991" s="249">
        <v>40179</v>
      </c>
      <c r="B991" s="249" t="s">
        <v>32</v>
      </c>
      <c r="C991">
        <v>171858</v>
      </c>
      <c r="E991" s="114"/>
    </row>
    <row r="992" spans="1:5" x14ac:dyDescent="0.2">
      <c r="A992" s="249">
        <v>40210</v>
      </c>
      <c r="B992" s="249" t="s">
        <v>32</v>
      </c>
      <c r="C992">
        <v>172614</v>
      </c>
      <c r="E992" s="114"/>
    </row>
    <row r="993" spans="1:5" x14ac:dyDescent="0.2">
      <c r="A993" s="249">
        <v>40238</v>
      </c>
      <c r="B993" s="249" t="s">
        <v>32</v>
      </c>
      <c r="C993">
        <v>172329</v>
      </c>
      <c r="E993" s="114"/>
    </row>
    <row r="994" spans="1:5" x14ac:dyDescent="0.2">
      <c r="A994" s="249">
        <v>40269</v>
      </c>
      <c r="B994" s="249" t="s">
        <v>32</v>
      </c>
      <c r="C994">
        <v>174304</v>
      </c>
      <c r="E994" s="114"/>
    </row>
    <row r="995" spans="1:5" x14ac:dyDescent="0.2">
      <c r="A995" s="249">
        <v>40299</v>
      </c>
      <c r="B995" s="249" t="s">
        <v>32</v>
      </c>
      <c r="C995">
        <v>175250</v>
      </c>
      <c r="E995" s="114"/>
    </row>
    <row r="996" spans="1:5" x14ac:dyDescent="0.2">
      <c r="A996" s="249">
        <v>40330</v>
      </c>
      <c r="B996" s="249" t="s">
        <v>32</v>
      </c>
      <c r="C996">
        <v>176060</v>
      </c>
      <c r="E996" s="114"/>
    </row>
    <row r="997" spans="1:5" x14ac:dyDescent="0.2">
      <c r="A997" s="249">
        <v>40360</v>
      </c>
      <c r="B997" s="249" t="s">
        <v>32</v>
      </c>
      <c r="C997">
        <v>177944</v>
      </c>
      <c r="E997" s="114"/>
    </row>
    <row r="998" spans="1:5" x14ac:dyDescent="0.2">
      <c r="A998" s="249">
        <v>40391</v>
      </c>
      <c r="B998" s="249" t="s">
        <v>32</v>
      </c>
      <c r="C998">
        <v>178116</v>
      </c>
      <c r="E998" s="114"/>
    </row>
    <row r="999" spans="1:5" x14ac:dyDescent="0.2">
      <c r="A999" s="249">
        <v>40422</v>
      </c>
      <c r="B999" s="249" t="s">
        <v>32</v>
      </c>
      <c r="C999">
        <v>177620</v>
      </c>
      <c r="E999" s="114"/>
    </row>
    <row r="1000" spans="1:5" x14ac:dyDescent="0.2">
      <c r="A1000" s="249">
        <v>40452</v>
      </c>
      <c r="B1000" s="249" t="s">
        <v>32</v>
      </c>
      <c r="C1000">
        <v>175618</v>
      </c>
      <c r="E1000" s="114"/>
    </row>
    <row r="1001" spans="1:5" x14ac:dyDescent="0.2">
      <c r="A1001" s="249">
        <v>40483</v>
      </c>
      <c r="B1001" s="249" t="s">
        <v>32</v>
      </c>
      <c r="C1001">
        <v>173570</v>
      </c>
      <c r="E1001" s="114"/>
    </row>
    <row r="1002" spans="1:5" x14ac:dyDescent="0.2">
      <c r="A1002" s="249">
        <v>40513</v>
      </c>
      <c r="B1002" s="249" t="s">
        <v>32</v>
      </c>
      <c r="C1002">
        <v>173417</v>
      </c>
      <c r="E1002" s="114"/>
    </row>
    <row r="1003" spans="1:5" x14ac:dyDescent="0.2">
      <c r="A1003" s="249">
        <v>40544</v>
      </c>
      <c r="B1003" s="249" t="s">
        <v>32</v>
      </c>
      <c r="C1003">
        <v>171846</v>
      </c>
      <c r="E1003" s="114"/>
    </row>
    <row r="1004" spans="1:5" x14ac:dyDescent="0.2">
      <c r="A1004" s="249">
        <v>40575</v>
      </c>
      <c r="B1004" s="249" t="s">
        <v>32</v>
      </c>
      <c r="C1004">
        <v>171264</v>
      </c>
      <c r="E1004" s="114"/>
    </row>
    <row r="1005" spans="1:5" x14ac:dyDescent="0.2">
      <c r="A1005" s="249">
        <v>40603</v>
      </c>
      <c r="B1005" s="249" t="s">
        <v>32</v>
      </c>
      <c r="C1005">
        <v>170368</v>
      </c>
      <c r="E1005" s="114"/>
    </row>
    <row r="1006" spans="1:5" x14ac:dyDescent="0.2">
      <c r="A1006" s="249">
        <v>40634</v>
      </c>
      <c r="B1006" s="249" t="s">
        <v>32</v>
      </c>
      <c r="C1006">
        <v>172921</v>
      </c>
      <c r="E1006" s="114"/>
    </row>
    <row r="1007" spans="1:5" x14ac:dyDescent="0.2">
      <c r="A1007" s="249">
        <v>40664</v>
      </c>
      <c r="B1007" s="249" t="s">
        <v>32</v>
      </c>
      <c r="C1007">
        <v>172077</v>
      </c>
      <c r="E1007" s="114"/>
    </row>
    <row r="1008" spans="1:5" x14ac:dyDescent="0.2">
      <c r="A1008" s="249">
        <v>40695</v>
      </c>
      <c r="B1008" s="249" t="s">
        <v>32</v>
      </c>
      <c r="C1008">
        <v>172249</v>
      </c>
      <c r="E1008" s="114"/>
    </row>
    <row r="1009" spans="1:5" x14ac:dyDescent="0.2">
      <c r="A1009" s="249">
        <v>40725</v>
      </c>
      <c r="B1009" s="249" t="s">
        <v>32</v>
      </c>
      <c r="C1009">
        <v>174451</v>
      </c>
      <c r="E1009" s="114"/>
    </row>
    <row r="1010" spans="1:5" x14ac:dyDescent="0.2">
      <c r="A1010" s="249">
        <v>40756</v>
      </c>
      <c r="B1010" s="249" t="s">
        <v>32</v>
      </c>
      <c r="C1010">
        <v>174664</v>
      </c>
      <c r="E1010" s="114"/>
    </row>
    <row r="1011" spans="1:5" x14ac:dyDescent="0.2">
      <c r="A1011" s="249">
        <v>40787</v>
      </c>
      <c r="B1011" s="249" t="s">
        <v>32</v>
      </c>
      <c r="C1011">
        <v>174246</v>
      </c>
      <c r="E1011" s="114"/>
    </row>
    <row r="1012" spans="1:5" x14ac:dyDescent="0.2">
      <c r="A1012" s="249">
        <v>40817</v>
      </c>
      <c r="B1012" s="249" t="s">
        <v>32</v>
      </c>
      <c r="C1012">
        <v>172526</v>
      </c>
      <c r="E1012" s="114"/>
    </row>
    <row r="1013" spans="1:5" x14ac:dyDescent="0.2">
      <c r="A1013" s="249">
        <v>40848</v>
      </c>
      <c r="B1013" s="249" t="s">
        <v>32</v>
      </c>
      <c r="C1013">
        <v>172721</v>
      </c>
      <c r="E1013" s="114"/>
    </row>
    <row r="1014" spans="1:5" x14ac:dyDescent="0.2">
      <c r="A1014" s="249">
        <v>40878</v>
      </c>
      <c r="B1014" s="249" t="s">
        <v>32</v>
      </c>
      <c r="C1014">
        <v>172170</v>
      </c>
      <c r="E1014" s="114"/>
    </row>
    <row r="1015" spans="1:5" x14ac:dyDescent="0.2">
      <c r="A1015" s="249">
        <v>40909</v>
      </c>
      <c r="B1015" s="249" t="s">
        <v>32</v>
      </c>
      <c r="C1015">
        <v>171556</v>
      </c>
      <c r="E1015" s="114"/>
    </row>
    <row r="1016" spans="1:5" x14ac:dyDescent="0.2">
      <c r="A1016" s="249">
        <v>40940</v>
      </c>
      <c r="B1016" s="249" t="s">
        <v>32</v>
      </c>
      <c r="C1016">
        <v>171492</v>
      </c>
      <c r="E1016" s="114"/>
    </row>
    <row r="1017" spans="1:5" x14ac:dyDescent="0.2">
      <c r="A1017" s="249">
        <v>40969</v>
      </c>
      <c r="B1017" s="249" t="s">
        <v>32</v>
      </c>
      <c r="C1017">
        <v>171638</v>
      </c>
      <c r="E1017" s="114"/>
    </row>
    <row r="1018" spans="1:5" x14ac:dyDescent="0.2">
      <c r="A1018" s="249">
        <v>41000</v>
      </c>
      <c r="B1018" s="249" t="s">
        <v>32</v>
      </c>
      <c r="C1018">
        <v>173844</v>
      </c>
      <c r="E1018" s="114"/>
    </row>
    <row r="1019" spans="1:5" x14ac:dyDescent="0.2">
      <c r="A1019" s="249">
        <v>41030</v>
      </c>
      <c r="B1019" s="249" t="s">
        <v>32</v>
      </c>
      <c r="C1019">
        <v>174309</v>
      </c>
      <c r="E1019" s="114"/>
    </row>
    <row r="1020" spans="1:5" x14ac:dyDescent="0.2">
      <c r="A1020" s="249">
        <v>41061</v>
      </c>
      <c r="B1020" s="249" t="s">
        <v>32</v>
      </c>
      <c r="C1020">
        <v>175980</v>
      </c>
      <c r="E1020" s="114"/>
    </row>
    <row r="1021" spans="1:5" x14ac:dyDescent="0.2">
      <c r="A1021" s="249">
        <v>41091</v>
      </c>
      <c r="B1021" s="249" t="s">
        <v>32</v>
      </c>
      <c r="C1021">
        <v>176936</v>
      </c>
      <c r="E1021" s="114"/>
    </row>
    <row r="1022" spans="1:5" x14ac:dyDescent="0.2">
      <c r="A1022" s="249">
        <v>41122</v>
      </c>
      <c r="B1022" s="249" t="s">
        <v>32</v>
      </c>
      <c r="C1022">
        <v>177256</v>
      </c>
      <c r="E1022" s="114"/>
    </row>
    <row r="1023" spans="1:5" x14ac:dyDescent="0.2">
      <c r="A1023" s="249">
        <v>41153</v>
      </c>
      <c r="B1023" s="249" t="s">
        <v>32</v>
      </c>
      <c r="C1023">
        <v>176668</v>
      </c>
      <c r="E1023" s="114"/>
    </row>
    <row r="1024" spans="1:5" x14ac:dyDescent="0.2">
      <c r="A1024" s="249">
        <v>41183</v>
      </c>
      <c r="B1024" s="249" t="s">
        <v>32</v>
      </c>
      <c r="C1024">
        <v>175519</v>
      </c>
      <c r="E1024" s="114"/>
    </row>
    <row r="1025" spans="1:5" x14ac:dyDescent="0.2">
      <c r="A1025" s="249">
        <v>41214</v>
      </c>
      <c r="B1025" s="249" t="s">
        <v>32</v>
      </c>
      <c r="C1025">
        <v>175852</v>
      </c>
      <c r="E1025" s="114"/>
    </row>
    <row r="1026" spans="1:5" x14ac:dyDescent="0.2">
      <c r="A1026" s="249">
        <v>41244</v>
      </c>
      <c r="B1026" s="249" t="s">
        <v>32</v>
      </c>
      <c r="C1026">
        <v>175530</v>
      </c>
      <c r="E1026" s="114"/>
    </row>
    <row r="1027" spans="1:5" x14ac:dyDescent="0.2">
      <c r="A1027" s="249">
        <v>41275</v>
      </c>
      <c r="B1027" s="249" t="s">
        <v>32</v>
      </c>
      <c r="C1027">
        <v>174064</v>
      </c>
      <c r="E1027" s="114"/>
    </row>
    <row r="1028" spans="1:5" x14ac:dyDescent="0.2">
      <c r="A1028" s="249">
        <v>41306</v>
      </c>
      <c r="B1028" s="249" t="s">
        <v>32</v>
      </c>
      <c r="C1028">
        <v>174307</v>
      </c>
      <c r="E1028" s="114"/>
    </row>
    <row r="1029" spans="1:5" x14ac:dyDescent="0.2">
      <c r="A1029" s="249">
        <v>41334</v>
      </c>
      <c r="B1029" s="249" t="s">
        <v>32</v>
      </c>
      <c r="C1029">
        <v>175314</v>
      </c>
      <c r="E1029" s="114"/>
    </row>
    <row r="1030" spans="1:5" x14ac:dyDescent="0.2">
      <c r="A1030" s="249">
        <v>41365</v>
      </c>
      <c r="B1030" s="249" t="s">
        <v>32</v>
      </c>
      <c r="C1030">
        <v>176900</v>
      </c>
      <c r="E1030" s="114"/>
    </row>
    <row r="1031" spans="1:5" x14ac:dyDescent="0.2">
      <c r="A1031" s="249">
        <v>41395</v>
      </c>
      <c r="B1031" s="249" t="s">
        <v>32</v>
      </c>
      <c r="C1031">
        <v>177703</v>
      </c>
      <c r="E1031" s="114"/>
    </row>
    <row r="1032" spans="1:5" x14ac:dyDescent="0.2">
      <c r="A1032" s="249">
        <v>41426</v>
      </c>
      <c r="B1032" s="249" t="s">
        <v>32</v>
      </c>
      <c r="C1032">
        <v>179126</v>
      </c>
      <c r="E1032" s="114"/>
    </row>
    <row r="1033" spans="1:5" x14ac:dyDescent="0.2">
      <c r="A1033" s="249">
        <v>41456</v>
      </c>
      <c r="B1033" s="249" t="s">
        <v>32</v>
      </c>
      <c r="C1033">
        <v>181119</v>
      </c>
      <c r="E1033" s="114"/>
    </row>
    <row r="1034" spans="1:5" x14ac:dyDescent="0.2">
      <c r="A1034" s="249">
        <v>41487</v>
      </c>
      <c r="B1034" s="249" t="s">
        <v>32</v>
      </c>
      <c r="C1034">
        <v>182553</v>
      </c>
      <c r="E1034" s="114"/>
    </row>
    <row r="1035" spans="1:5" x14ac:dyDescent="0.2">
      <c r="A1035" s="249">
        <v>41518</v>
      </c>
      <c r="B1035" s="249" t="s">
        <v>32</v>
      </c>
      <c r="C1035">
        <v>182917</v>
      </c>
      <c r="E1035" s="114"/>
    </row>
    <row r="1036" spans="1:5" x14ac:dyDescent="0.2">
      <c r="A1036" s="249">
        <v>41548</v>
      </c>
      <c r="B1036" s="249" t="s">
        <v>32</v>
      </c>
      <c r="C1036">
        <v>182107</v>
      </c>
      <c r="E1036" s="114"/>
    </row>
    <row r="1037" spans="1:5" x14ac:dyDescent="0.2">
      <c r="A1037" s="249">
        <v>41579</v>
      </c>
      <c r="B1037" s="249" t="s">
        <v>32</v>
      </c>
      <c r="C1037">
        <v>183081</v>
      </c>
      <c r="E1037" s="114"/>
    </row>
    <row r="1038" spans="1:5" x14ac:dyDescent="0.2">
      <c r="A1038" s="249">
        <v>41609</v>
      </c>
      <c r="B1038" s="249" t="s">
        <v>32</v>
      </c>
      <c r="C1038">
        <v>185125</v>
      </c>
      <c r="E1038" s="114"/>
    </row>
    <row r="1039" spans="1:5" x14ac:dyDescent="0.2">
      <c r="A1039" s="249">
        <v>41640</v>
      </c>
      <c r="B1039" s="249" t="s">
        <v>32</v>
      </c>
      <c r="C1039">
        <v>185063</v>
      </c>
      <c r="E1039" s="114"/>
    </row>
    <row r="1040" spans="1:5" x14ac:dyDescent="0.2">
      <c r="A1040" s="249">
        <v>41671</v>
      </c>
      <c r="B1040" s="249" t="s">
        <v>32</v>
      </c>
      <c r="C1040">
        <v>186125</v>
      </c>
      <c r="E1040" s="114"/>
    </row>
    <row r="1041" spans="1:5" x14ac:dyDescent="0.2">
      <c r="A1041" s="249">
        <v>41699</v>
      </c>
      <c r="B1041" s="249" t="s">
        <v>32</v>
      </c>
      <c r="C1041">
        <v>186648</v>
      </c>
      <c r="E1041" s="114"/>
    </row>
    <row r="1042" spans="1:5" x14ac:dyDescent="0.2">
      <c r="A1042" s="249">
        <v>41730</v>
      </c>
      <c r="B1042" s="249" t="s">
        <v>32</v>
      </c>
      <c r="C1042">
        <v>190739</v>
      </c>
      <c r="E1042" s="114"/>
    </row>
    <row r="1043" spans="1:5" x14ac:dyDescent="0.2">
      <c r="A1043" s="249">
        <v>41760</v>
      </c>
      <c r="B1043" s="249" t="s">
        <v>32</v>
      </c>
      <c r="C1043">
        <v>192729</v>
      </c>
      <c r="E1043" s="114"/>
    </row>
    <row r="1044" spans="1:5" x14ac:dyDescent="0.2">
      <c r="A1044" s="249">
        <v>41791</v>
      </c>
      <c r="B1044" s="249" t="s">
        <v>32</v>
      </c>
      <c r="C1044">
        <v>194362</v>
      </c>
      <c r="E1044" s="114"/>
    </row>
    <row r="1045" spans="1:5" x14ac:dyDescent="0.2">
      <c r="A1045" s="249">
        <v>41821</v>
      </c>
      <c r="B1045" s="249" t="s">
        <v>32</v>
      </c>
      <c r="C1045">
        <v>197089</v>
      </c>
      <c r="E1045" s="114"/>
    </row>
    <row r="1046" spans="1:5" x14ac:dyDescent="0.2">
      <c r="A1046" s="249">
        <v>41852</v>
      </c>
      <c r="B1046" s="249" t="s">
        <v>32</v>
      </c>
      <c r="C1046">
        <v>199581</v>
      </c>
      <c r="E1046" s="114"/>
    </row>
    <row r="1047" spans="1:5" x14ac:dyDescent="0.2">
      <c r="A1047" s="249">
        <v>41883</v>
      </c>
      <c r="B1047" s="249" t="s">
        <v>32</v>
      </c>
      <c r="C1047">
        <v>199901</v>
      </c>
      <c r="E1047" s="114"/>
    </row>
    <row r="1048" spans="1:5" x14ac:dyDescent="0.2">
      <c r="A1048" s="249">
        <v>41913</v>
      </c>
      <c r="B1048" s="249" t="s">
        <v>32</v>
      </c>
      <c r="C1048">
        <v>199486</v>
      </c>
      <c r="E1048" s="114"/>
    </row>
    <row r="1049" spans="1:5" x14ac:dyDescent="0.2">
      <c r="A1049" s="249">
        <v>41944</v>
      </c>
      <c r="B1049" s="249" t="s">
        <v>32</v>
      </c>
      <c r="C1049">
        <v>198937</v>
      </c>
      <c r="E1049" s="114"/>
    </row>
    <row r="1050" spans="1:5" x14ac:dyDescent="0.2">
      <c r="A1050" s="249">
        <v>41974</v>
      </c>
      <c r="B1050" s="249" t="s">
        <v>32</v>
      </c>
      <c r="C1050">
        <v>199538</v>
      </c>
      <c r="E1050" s="114"/>
    </row>
    <row r="1051" spans="1:5" x14ac:dyDescent="0.2">
      <c r="A1051" s="249">
        <v>42005</v>
      </c>
      <c r="B1051" s="249" t="s">
        <v>32</v>
      </c>
      <c r="C1051">
        <v>199028</v>
      </c>
      <c r="E1051" s="114"/>
    </row>
    <row r="1052" spans="1:5" x14ac:dyDescent="0.2">
      <c r="A1052" s="249">
        <v>42036</v>
      </c>
      <c r="B1052" s="249" t="s">
        <v>32</v>
      </c>
      <c r="C1052">
        <v>199522</v>
      </c>
      <c r="E1052" s="114"/>
    </row>
    <row r="1053" spans="1:5" x14ac:dyDescent="0.2">
      <c r="A1053" s="249">
        <v>42064</v>
      </c>
      <c r="B1053" s="249" t="s">
        <v>32</v>
      </c>
      <c r="C1053">
        <v>199435</v>
      </c>
      <c r="E1053" s="114"/>
    </row>
    <row r="1054" spans="1:5" x14ac:dyDescent="0.2">
      <c r="A1054" s="249">
        <v>42095</v>
      </c>
      <c r="B1054" s="249" t="s">
        <v>32</v>
      </c>
      <c r="C1054">
        <v>201968</v>
      </c>
      <c r="E1054" s="114"/>
    </row>
    <row r="1055" spans="1:5" x14ac:dyDescent="0.2">
      <c r="A1055" s="249">
        <v>42125</v>
      </c>
      <c r="B1055" s="249" t="s">
        <v>32</v>
      </c>
      <c r="C1055">
        <v>204179</v>
      </c>
      <c r="E1055" s="114"/>
    </row>
    <row r="1056" spans="1:5" x14ac:dyDescent="0.2">
      <c r="A1056" s="249">
        <v>42156</v>
      </c>
      <c r="B1056" s="249" t="s">
        <v>32</v>
      </c>
      <c r="C1056">
        <v>205747</v>
      </c>
      <c r="E1056" s="114"/>
    </row>
    <row r="1057" spans="1:5" x14ac:dyDescent="0.2">
      <c r="A1057" s="249">
        <v>42186</v>
      </c>
      <c r="B1057" s="249" t="s">
        <v>32</v>
      </c>
      <c r="C1057">
        <v>209200</v>
      </c>
      <c r="E1057" s="114"/>
    </row>
    <row r="1058" spans="1:5" x14ac:dyDescent="0.2">
      <c r="A1058" s="249">
        <v>42217</v>
      </c>
      <c r="B1058" s="249" t="s">
        <v>32</v>
      </c>
      <c r="C1058">
        <v>211391</v>
      </c>
      <c r="E1058" s="114"/>
    </row>
    <row r="1059" spans="1:5" x14ac:dyDescent="0.2">
      <c r="A1059" s="249">
        <v>42248</v>
      </c>
      <c r="B1059" s="249" t="s">
        <v>32</v>
      </c>
      <c r="C1059">
        <v>211916</v>
      </c>
      <c r="E1059" s="114"/>
    </row>
    <row r="1060" spans="1:5" x14ac:dyDescent="0.2">
      <c r="A1060" s="249">
        <v>42278</v>
      </c>
      <c r="B1060" s="249" t="s">
        <v>32</v>
      </c>
      <c r="C1060">
        <v>212268</v>
      </c>
      <c r="E1060" s="114"/>
    </row>
    <row r="1061" spans="1:5" x14ac:dyDescent="0.2">
      <c r="A1061" s="249">
        <v>42309</v>
      </c>
      <c r="B1061" s="249" t="s">
        <v>32</v>
      </c>
      <c r="C1061">
        <v>213973</v>
      </c>
      <c r="E1061" s="114"/>
    </row>
    <row r="1062" spans="1:5" x14ac:dyDescent="0.2">
      <c r="A1062" s="249">
        <v>42339</v>
      </c>
      <c r="B1062" s="249" t="s">
        <v>32</v>
      </c>
      <c r="C1062">
        <v>215023</v>
      </c>
      <c r="E1062" s="114"/>
    </row>
    <row r="1063" spans="1:5" x14ac:dyDescent="0.2">
      <c r="A1063" s="249">
        <v>42370</v>
      </c>
      <c r="B1063" s="249" t="s">
        <v>32</v>
      </c>
      <c r="C1063">
        <v>215638</v>
      </c>
      <c r="E1063" s="114"/>
    </row>
    <row r="1064" spans="1:5" x14ac:dyDescent="0.2">
      <c r="A1064" s="249">
        <v>42401</v>
      </c>
      <c r="B1064" s="249" t="s">
        <v>32</v>
      </c>
      <c r="C1064">
        <v>216083</v>
      </c>
      <c r="E1064" s="114"/>
    </row>
    <row r="1065" spans="1:5" x14ac:dyDescent="0.2">
      <c r="A1065" s="249">
        <v>42430</v>
      </c>
      <c r="B1065" s="249" t="s">
        <v>32</v>
      </c>
      <c r="C1065">
        <v>217901</v>
      </c>
      <c r="E1065" s="114"/>
    </row>
    <row r="1066" spans="1:5" x14ac:dyDescent="0.2">
      <c r="A1066" s="249">
        <v>42461</v>
      </c>
      <c r="B1066" s="249" t="s">
        <v>32</v>
      </c>
      <c r="C1066" s="372">
        <v>218968</v>
      </c>
      <c r="E1066" s="114"/>
    </row>
    <row r="1067" spans="1:5" x14ac:dyDescent="0.2">
      <c r="A1067" s="249">
        <v>42491</v>
      </c>
      <c r="B1067" s="249" t="s">
        <v>32</v>
      </c>
      <c r="C1067" s="372">
        <v>221564</v>
      </c>
      <c r="E1067" s="114"/>
    </row>
    <row r="1068" spans="1:5" x14ac:dyDescent="0.2">
      <c r="A1068" s="249">
        <v>42522</v>
      </c>
      <c r="B1068" s="249" t="s">
        <v>32</v>
      </c>
      <c r="C1068" s="372">
        <v>223662</v>
      </c>
      <c r="E1068" s="114"/>
    </row>
    <row r="1069" spans="1:5" x14ac:dyDescent="0.2">
      <c r="A1069" s="249">
        <v>42552</v>
      </c>
      <c r="B1069" s="249" t="s">
        <v>32</v>
      </c>
      <c r="C1069" s="372">
        <v>225939</v>
      </c>
      <c r="E1069" s="114"/>
    </row>
    <row r="1070" spans="1:5" x14ac:dyDescent="0.2">
      <c r="A1070" s="249">
        <v>42583</v>
      </c>
      <c r="B1070" s="249" t="s">
        <v>32</v>
      </c>
      <c r="C1070" s="372">
        <v>226154</v>
      </c>
      <c r="E1070" s="114"/>
    </row>
    <row r="1071" spans="1:5" x14ac:dyDescent="0.2">
      <c r="A1071" s="249">
        <v>42614</v>
      </c>
      <c r="B1071" s="249" t="s">
        <v>32</v>
      </c>
      <c r="C1071" s="372">
        <v>225847</v>
      </c>
      <c r="E1071" s="114"/>
    </row>
    <row r="1072" spans="1:5" x14ac:dyDescent="0.2">
      <c r="A1072" s="249">
        <v>42644</v>
      </c>
      <c r="B1072" s="249" t="s">
        <v>32</v>
      </c>
      <c r="C1072" s="372">
        <v>225196</v>
      </c>
      <c r="E1072" s="114"/>
    </row>
    <row r="1073" spans="1:5" x14ac:dyDescent="0.2">
      <c r="A1073" s="249">
        <v>42675</v>
      </c>
      <c r="B1073" s="249" t="s">
        <v>32</v>
      </c>
      <c r="C1073" s="372">
        <v>226151</v>
      </c>
      <c r="E1073" s="114"/>
    </row>
    <row r="1074" spans="1:5" x14ac:dyDescent="0.2">
      <c r="A1074" s="249">
        <v>42705</v>
      </c>
      <c r="B1074" s="249" t="s">
        <v>32</v>
      </c>
      <c r="C1074" s="372">
        <v>227112</v>
      </c>
      <c r="E1074" s="114"/>
    </row>
    <row r="1075" spans="1:5" x14ac:dyDescent="0.2">
      <c r="A1075" s="249">
        <v>42736</v>
      </c>
      <c r="B1075" s="249" t="s">
        <v>32</v>
      </c>
      <c r="C1075" s="372">
        <v>227068</v>
      </c>
      <c r="E1075" s="114"/>
    </row>
    <row r="1076" spans="1:5" x14ac:dyDescent="0.2">
      <c r="A1076" s="249">
        <v>42767</v>
      </c>
      <c r="B1076" s="249" t="s">
        <v>32</v>
      </c>
      <c r="C1076" s="372">
        <v>228444</v>
      </c>
      <c r="E1076" s="114"/>
    </row>
    <row r="1077" spans="1:5" x14ac:dyDescent="0.2">
      <c r="A1077" s="249">
        <v>42795</v>
      </c>
      <c r="B1077" s="249" t="s">
        <v>32</v>
      </c>
      <c r="C1077" s="372">
        <v>228446</v>
      </c>
      <c r="E1077" s="114"/>
    </row>
    <row r="1078" spans="1:5" x14ac:dyDescent="0.2">
      <c r="A1078" s="249">
        <v>42826</v>
      </c>
      <c r="B1078" s="249" t="s">
        <v>32</v>
      </c>
      <c r="C1078" s="372">
        <v>231269</v>
      </c>
      <c r="E1078" s="114"/>
    </row>
    <row r="1079" spans="1:5" x14ac:dyDescent="0.2">
      <c r="A1079" s="249">
        <v>34700</v>
      </c>
      <c r="B1079" s="249" t="s">
        <v>17</v>
      </c>
      <c r="C1079">
        <v>64019</v>
      </c>
      <c r="E1079" s="114"/>
    </row>
    <row r="1080" spans="1:5" x14ac:dyDescent="0.2">
      <c r="A1080" s="249">
        <v>34731</v>
      </c>
      <c r="B1080" s="249" t="s">
        <v>17</v>
      </c>
      <c r="C1080">
        <v>63715</v>
      </c>
      <c r="E1080" s="114"/>
    </row>
    <row r="1081" spans="1:5" x14ac:dyDescent="0.2">
      <c r="A1081" s="249">
        <v>34759</v>
      </c>
      <c r="B1081" s="249" t="s">
        <v>17</v>
      </c>
      <c r="C1081">
        <v>64114</v>
      </c>
      <c r="E1081" s="114"/>
    </row>
    <row r="1082" spans="1:5" x14ac:dyDescent="0.2">
      <c r="A1082" s="249">
        <v>34790</v>
      </c>
      <c r="B1082" s="249" t="s">
        <v>17</v>
      </c>
      <c r="C1082">
        <v>64623</v>
      </c>
      <c r="E1082" s="114"/>
    </row>
    <row r="1083" spans="1:5" x14ac:dyDescent="0.2">
      <c r="A1083" s="249">
        <v>34820</v>
      </c>
      <c r="B1083" s="249" t="s">
        <v>17</v>
      </c>
      <c r="C1083">
        <v>64530</v>
      </c>
      <c r="E1083" s="114"/>
    </row>
    <row r="1084" spans="1:5" x14ac:dyDescent="0.2">
      <c r="A1084" s="249">
        <v>34851</v>
      </c>
      <c r="B1084" s="249" t="s">
        <v>17</v>
      </c>
      <c r="C1084">
        <v>65511</v>
      </c>
      <c r="E1084" s="114"/>
    </row>
    <row r="1085" spans="1:5" x14ac:dyDescent="0.2">
      <c r="A1085" s="249">
        <v>34881</v>
      </c>
      <c r="B1085" s="249" t="s">
        <v>17</v>
      </c>
      <c r="C1085">
        <v>65225</v>
      </c>
      <c r="E1085" s="114"/>
    </row>
    <row r="1086" spans="1:5" x14ac:dyDescent="0.2">
      <c r="A1086" s="249">
        <v>34912</v>
      </c>
      <c r="B1086" s="249" t="s">
        <v>17</v>
      </c>
      <c r="C1086">
        <v>64852</v>
      </c>
      <c r="E1086" s="114"/>
    </row>
    <row r="1087" spans="1:5" x14ac:dyDescent="0.2">
      <c r="A1087" s="249">
        <v>34943</v>
      </c>
      <c r="B1087" s="249" t="s">
        <v>17</v>
      </c>
      <c r="C1087">
        <v>64352</v>
      </c>
      <c r="E1087" s="114"/>
    </row>
    <row r="1088" spans="1:5" x14ac:dyDescent="0.2">
      <c r="A1088" s="249">
        <v>34973</v>
      </c>
      <c r="B1088" s="249" t="s">
        <v>17</v>
      </c>
      <c r="C1088">
        <v>64126</v>
      </c>
      <c r="E1088" s="114"/>
    </row>
    <row r="1089" spans="1:5" x14ac:dyDescent="0.2">
      <c r="A1089" s="249">
        <v>35004</v>
      </c>
      <c r="B1089" s="249" t="s">
        <v>17</v>
      </c>
      <c r="C1089">
        <v>64416</v>
      </c>
      <c r="E1089" s="114"/>
    </row>
    <row r="1090" spans="1:5" x14ac:dyDescent="0.2">
      <c r="A1090" s="249">
        <v>35034</v>
      </c>
      <c r="B1090" s="249" t="s">
        <v>17</v>
      </c>
      <c r="C1090">
        <v>64261</v>
      </c>
      <c r="E1090" s="114"/>
    </row>
    <row r="1091" spans="1:5" x14ac:dyDescent="0.2">
      <c r="A1091" s="249">
        <v>35065</v>
      </c>
      <c r="B1091" s="249" t="s">
        <v>17</v>
      </c>
      <c r="C1091">
        <v>64057</v>
      </c>
      <c r="E1091" s="114"/>
    </row>
    <row r="1092" spans="1:5" x14ac:dyDescent="0.2">
      <c r="A1092" s="249">
        <v>35096</v>
      </c>
      <c r="B1092" s="249" t="s">
        <v>17</v>
      </c>
      <c r="C1092">
        <v>63770</v>
      </c>
      <c r="E1092" s="114"/>
    </row>
    <row r="1093" spans="1:5" x14ac:dyDescent="0.2">
      <c r="A1093" s="249">
        <v>35125</v>
      </c>
      <c r="B1093" s="249" t="s">
        <v>17</v>
      </c>
      <c r="C1093">
        <v>63809</v>
      </c>
      <c r="E1093" s="114"/>
    </row>
    <row r="1094" spans="1:5" x14ac:dyDescent="0.2">
      <c r="A1094" s="249">
        <v>35156</v>
      </c>
      <c r="B1094" s="249" t="s">
        <v>17</v>
      </c>
      <c r="C1094">
        <v>64985</v>
      </c>
      <c r="E1094" s="114"/>
    </row>
    <row r="1095" spans="1:5" x14ac:dyDescent="0.2">
      <c r="A1095" s="249">
        <v>35186</v>
      </c>
      <c r="B1095" s="249" t="s">
        <v>17</v>
      </c>
      <c r="C1095">
        <v>65344</v>
      </c>
      <c r="E1095" s="114"/>
    </row>
    <row r="1096" spans="1:5" x14ac:dyDescent="0.2">
      <c r="A1096" s="249">
        <v>35217</v>
      </c>
      <c r="B1096" s="249" t="s">
        <v>17</v>
      </c>
      <c r="C1096">
        <v>65927</v>
      </c>
      <c r="E1096" s="114"/>
    </row>
    <row r="1097" spans="1:5" x14ac:dyDescent="0.2">
      <c r="A1097" s="249">
        <v>35247</v>
      </c>
      <c r="B1097" s="249" t="s">
        <v>17</v>
      </c>
      <c r="C1097">
        <v>67001</v>
      </c>
      <c r="E1097" s="114"/>
    </row>
    <row r="1098" spans="1:5" x14ac:dyDescent="0.2">
      <c r="A1098" s="249">
        <v>35278</v>
      </c>
      <c r="B1098" s="249" t="s">
        <v>17</v>
      </c>
      <c r="C1098">
        <v>67333</v>
      </c>
      <c r="E1098" s="114"/>
    </row>
    <row r="1099" spans="1:5" x14ac:dyDescent="0.2">
      <c r="A1099" s="249">
        <v>35309</v>
      </c>
      <c r="B1099" s="249" t="s">
        <v>17</v>
      </c>
      <c r="C1099">
        <v>67196</v>
      </c>
      <c r="E1099" s="114"/>
    </row>
    <row r="1100" spans="1:5" x14ac:dyDescent="0.2">
      <c r="A1100" s="249">
        <v>35339</v>
      </c>
      <c r="B1100" s="249" t="s">
        <v>17</v>
      </c>
      <c r="C1100">
        <v>67133</v>
      </c>
      <c r="E1100" s="114"/>
    </row>
    <row r="1101" spans="1:5" x14ac:dyDescent="0.2">
      <c r="A1101" s="249">
        <v>35370</v>
      </c>
      <c r="B1101" s="249" t="s">
        <v>17</v>
      </c>
      <c r="C1101">
        <v>67967</v>
      </c>
      <c r="E1101" s="114"/>
    </row>
    <row r="1102" spans="1:5" x14ac:dyDescent="0.2">
      <c r="A1102" s="249">
        <v>35400</v>
      </c>
      <c r="B1102" s="249" t="s">
        <v>17</v>
      </c>
      <c r="C1102">
        <v>68772</v>
      </c>
      <c r="E1102" s="114"/>
    </row>
    <row r="1103" spans="1:5" x14ac:dyDescent="0.2">
      <c r="A1103" s="249">
        <v>35431</v>
      </c>
      <c r="B1103" s="249" t="s">
        <v>17</v>
      </c>
      <c r="C1103">
        <v>69008</v>
      </c>
      <c r="E1103" s="114"/>
    </row>
    <row r="1104" spans="1:5" x14ac:dyDescent="0.2">
      <c r="A1104" s="249">
        <v>35462</v>
      </c>
      <c r="B1104" s="249" t="s">
        <v>17</v>
      </c>
      <c r="C1104">
        <v>69675</v>
      </c>
      <c r="E1104" s="114"/>
    </row>
    <row r="1105" spans="1:5" x14ac:dyDescent="0.2">
      <c r="A1105" s="249">
        <v>35490</v>
      </c>
      <c r="B1105" s="249" t="s">
        <v>17</v>
      </c>
      <c r="C1105">
        <v>70721</v>
      </c>
      <c r="E1105" s="114"/>
    </row>
    <row r="1106" spans="1:5" x14ac:dyDescent="0.2">
      <c r="A1106" s="249">
        <v>35521</v>
      </c>
      <c r="B1106" s="249" t="s">
        <v>17</v>
      </c>
      <c r="C1106">
        <v>71955</v>
      </c>
      <c r="E1106" s="114"/>
    </row>
    <row r="1107" spans="1:5" x14ac:dyDescent="0.2">
      <c r="A1107" s="249">
        <v>35551</v>
      </c>
      <c r="B1107" s="249" t="s">
        <v>17</v>
      </c>
      <c r="C1107">
        <v>73359</v>
      </c>
      <c r="E1107" s="114"/>
    </row>
    <row r="1108" spans="1:5" x14ac:dyDescent="0.2">
      <c r="A1108" s="249">
        <v>35582</v>
      </c>
      <c r="B1108" s="249" t="s">
        <v>17</v>
      </c>
      <c r="C1108">
        <v>74440</v>
      </c>
      <c r="E1108" s="114"/>
    </row>
    <row r="1109" spans="1:5" x14ac:dyDescent="0.2">
      <c r="A1109" s="249">
        <v>35612</v>
      </c>
      <c r="B1109" s="249" t="s">
        <v>17</v>
      </c>
      <c r="C1109">
        <v>75787</v>
      </c>
      <c r="E1109" s="114"/>
    </row>
    <row r="1110" spans="1:5" x14ac:dyDescent="0.2">
      <c r="A1110" s="249">
        <v>35643</v>
      </c>
      <c r="B1110" s="249" t="s">
        <v>17</v>
      </c>
      <c r="C1110">
        <v>77465</v>
      </c>
      <c r="E1110" s="114"/>
    </row>
    <row r="1111" spans="1:5" x14ac:dyDescent="0.2">
      <c r="A1111" s="249">
        <v>35674</v>
      </c>
      <c r="B1111" s="249" t="s">
        <v>17</v>
      </c>
      <c r="C1111">
        <v>78067</v>
      </c>
      <c r="E1111" s="114"/>
    </row>
    <row r="1112" spans="1:5" x14ac:dyDescent="0.2">
      <c r="A1112" s="249">
        <v>35704</v>
      </c>
      <c r="B1112" s="249" t="s">
        <v>17</v>
      </c>
      <c r="C1112">
        <v>79067</v>
      </c>
      <c r="E1112" s="114"/>
    </row>
    <row r="1113" spans="1:5" x14ac:dyDescent="0.2">
      <c r="A1113" s="249">
        <v>35735</v>
      </c>
      <c r="B1113" s="249" t="s">
        <v>17</v>
      </c>
      <c r="C1113">
        <v>79955</v>
      </c>
      <c r="E1113" s="114"/>
    </row>
    <row r="1114" spans="1:5" x14ac:dyDescent="0.2">
      <c r="A1114" s="249">
        <v>35765</v>
      </c>
      <c r="B1114" s="249" t="s">
        <v>17</v>
      </c>
      <c r="C1114">
        <v>79839</v>
      </c>
      <c r="E1114" s="114"/>
    </row>
    <row r="1115" spans="1:5" x14ac:dyDescent="0.2">
      <c r="A1115" s="249">
        <v>35796</v>
      </c>
      <c r="B1115" s="249" t="s">
        <v>17</v>
      </c>
      <c r="C1115">
        <v>79976</v>
      </c>
      <c r="E1115" s="114"/>
    </row>
    <row r="1116" spans="1:5" x14ac:dyDescent="0.2">
      <c r="A1116" s="249">
        <v>35827</v>
      </c>
      <c r="B1116" s="249" t="s">
        <v>17</v>
      </c>
      <c r="C1116">
        <v>80218</v>
      </c>
      <c r="E1116" s="114"/>
    </row>
    <row r="1117" spans="1:5" x14ac:dyDescent="0.2">
      <c r="A1117" s="249">
        <v>35855</v>
      </c>
      <c r="B1117" s="249" t="s">
        <v>17</v>
      </c>
      <c r="C1117">
        <v>81185</v>
      </c>
      <c r="E1117" s="114"/>
    </row>
    <row r="1118" spans="1:5" x14ac:dyDescent="0.2">
      <c r="A1118" s="249">
        <v>35886</v>
      </c>
      <c r="B1118" s="249" t="s">
        <v>17</v>
      </c>
      <c r="C1118">
        <v>83176</v>
      </c>
      <c r="E1118" s="114"/>
    </row>
    <row r="1119" spans="1:5" x14ac:dyDescent="0.2">
      <c r="A1119" s="249">
        <v>35916</v>
      </c>
      <c r="B1119" s="249" t="s">
        <v>17</v>
      </c>
      <c r="C1119">
        <v>83993</v>
      </c>
      <c r="E1119" s="114"/>
    </row>
    <row r="1120" spans="1:5" x14ac:dyDescent="0.2">
      <c r="A1120" s="249">
        <v>35947</v>
      </c>
      <c r="B1120" s="249" t="s">
        <v>17</v>
      </c>
      <c r="C1120">
        <v>85019</v>
      </c>
      <c r="E1120" s="114"/>
    </row>
    <row r="1121" spans="1:5" x14ac:dyDescent="0.2">
      <c r="A1121" s="249">
        <v>35977</v>
      </c>
      <c r="B1121" s="249" t="s">
        <v>17</v>
      </c>
      <c r="C1121">
        <v>85994</v>
      </c>
      <c r="E1121" s="114"/>
    </row>
    <row r="1122" spans="1:5" x14ac:dyDescent="0.2">
      <c r="A1122" s="249">
        <v>36008</v>
      </c>
      <c r="B1122" s="249" t="s">
        <v>17</v>
      </c>
      <c r="C1122">
        <v>86862</v>
      </c>
      <c r="E1122" s="114"/>
    </row>
    <row r="1123" spans="1:5" x14ac:dyDescent="0.2">
      <c r="A1123" s="249">
        <v>36039</v>
      </c>
      <c r="B1123" s="249" t="s">
        <v>17</v>
      </c>
      <c r="C1123">
        <v>86723</v>
      </c>
      <c r="E1123" s="114"/>
    </row>
    <row r="1124" spans="1:5" x14ac:dyDescent="0.2">
      <c r="A1124" s="249">
        <v>36069</v>
      </c>
      <c r="B1124" s="249" t="s">
        <v>17</v>
      </c>
      <c r="C1124">
        <v>86847</v>
      </c>
      <c r="E1124" s="114"/>
    </row>
    <row r="1125" spans="1:5" x14ac:dyDescent="0.2">
      <c r="A1125" s="249">
        <v>36100</v>
      </c>
      <c r="B1125" s="249" t="s">
        <v>17</v>
      </c>
      <c r="C1125">
        <v>86952</v>
      </c>
      <c r="E1125" s="114"/>
    </row>
    <row r="1126" spans="1:5" x14ac:dyDescent="0.2">
      <c r="A1126" s="249">
        <v>36130</v>
      </c>
      <c r="B1126" s="249" t="s">
        <v>17</v>
      </c>
      <c r="C1126">
        <v>86784</v>
      </c>
      <c r="E1126" s="114"/>
    </row>
    <row r="1127" spans="1:5" x14ac:dyDescent="0.2">
      <c r="A1127" s="249">
        <v>36161</v>
      </c>
      <c r="B1127" s="249" t="s">
        <v>17</v>
      </c>
      <c r="C1127">
        <v>87346</v>
      </c>
      <c r="E1127" s="114"/>
    </row>
    <row r="1128" spans="1:5" x14ac:dyDescent="0.2">
      <c r="A1128" s="249">
        <v>36192</v>
      </c>
      <c r="B1128" s="249" t="s">
        <v>17</v>
      </c>
      <c r="C1128">
        <v>87443</v>
      </c>
      <c r="E1128" s="114"/>
    </row>
    <row r="1129" spans="1:5" x14ac:dyDescent="0.2">
      <c r="A1129" s="249">
        <v>36220</v>
      </c>
      <c r="B1129" s="249" t="s">
        <v>17</v>
      </c>
      <c r="C1129">
        <v>88024</v>
      </c>
      <c r="E1129" s="114"/>
    </row>
    <row r="1130" spans="1:5" x14ac:dyDescent="0.2">
      <c r="A1130" s="249">
        <v>36251</v>
      </c>
      <c r="B1130" s="249" t="s">
        <v>17</v>
      </c>
      <c r="C1130">
        <v>89754</v>
      </c>
      <c r="E1130" s="114"/>
    </row>
    <row r="1131" spans="1:5" x14ac:dyDescent="0.2">
      <c r="A1131" s="249">
        <v>36281</v>
      </c>
      <c r="B1131" s="249" t="s">
        <v>17</v>
      </c>
      <c r="C1131">
        <v>90801</v>
      </c>
      <c r="E1131" s="114"/>
    </row>
    <row r="1132" spans="1:5" x14ac:dyDescent="0.2">
      <c r="A1132" s="249">
        <v>36312</v>
      </c>
      <c r="B1132" s="249" t="s">
        <v>17</v>
      </c>
      <c r="C1132">
        <v>92489</v>
      </c>
      <c r="E1132" s="114"/>
    </row>
    <row r="1133" spans="1:5" x14ac:dyDescent="0.2">
      <c r="A1133" s="249">
        <v>36342</v>
      </c>
      <c r="B1133" s="249" t="s">
        <v>17</v>
      </c>
      <c r="C1133">
        <v>94135</v>
      </c>
      <c r="E1133" s="114"/>
    </row>
    <row r="1134" spans="1:5" x14ac:dyDescent="0.2">
      <c r="A1134" s="249">
        <v>36373</v>
      </c>
      <c r="B1134" s="249" t="s">
        <v>17</v>
      </c>
      <c r="C1134">
        <v>96538</v>
      </c>
      <c r="E1134" s="114"/>
    </row>
    <row r="1135" spans="1:5" x14ac:dyDescent="0.2">
      <c r="A1135" s="249">
        <v>36404</v>
      </c>
      <c r="B1135" s="249" t="s">
        <v>17</v>
      </c>
      <c r="C1135">
        <v>99137</v>
      </c>
      <c r="E1135" s="114"/>
    </row>
    <row r="1136" spans="1:5" x14ac:dyDescent="0.2">
      <c r="A1136" s="249">
        <v>36434</v>
      </c>
      <c r="B1136" s="249" t="s">
        <v>17</v>
      </c>
      <c r="C1136">
        <v>99999</v>
      </c>
      <c r="E1136" s="114"/>
    </row>
    <row r="1137" spans="1:5" x14ac:dyDescent="0.2">
      <c r="A1137" s="249">
        <v>36465</v>
      </c>
      <c r="B1137" s="249" t="s">
        <v>17</v>
      </c>
      <c r="C1137">
        <v>101397</v>
      </c>
      <c r="E1137" s="114"/>
    </row>
    <row r="1138" spans="1:5" x14ac:dyDescent="0.2">
      <c r="A1138" s="249">
        <v>36495</v>
      </c>
      <c r="B1138" s="249" t="s">
        <v>17</v>
      </c>
      <c r="C1138">
        <v>103346</v>
      </c>
      <c r="E1138" s="114"/>
    </row>
    <row r="1139" spans="1:5" x14ac:dyDescent="0.2">
      <c r="A1139" s="249">
        <v>36526</v>
      </c>
      <c r="B1139" s="249" t="s">
        <v>17</v>
      </c>
      <c r="C1139">
        <v>104358</v>
      </c>
      <c r="E1139" s="114"/>
    </row>
    <row r="1140" spans="1:5" x14ac:dyDescent="0.2">
      <c r="A1140" s="249">
        <v>36557</v>
      </c>
      <c r="B1140" s="249" t="s">
        <v>17</v>
      </c>
      <c r="C1140">
        <v>104721</v>
      </c>
      <c r="E1140" s="114"/>
    </row>
    <row r="1141" spans="1:5" x14ac:dyDescent="0.2">
      <c r="A1141" s="249">
        <v>36586</v>
      </c>
      <c r="B1141" s="249" t="s">
        <v>17</v>
      </c>
      <c r="C1141">
        <v>107765</v>
      </c>
      <c r="E1141" s="114"/>
    </row>
    <row r="1142" spans="1:5" x14ac:dyDescent="0.2">
      <c r="A1142" s="249">
        <v>36617</v>
      </c>
      <c r="B1142" s="249" t="s">
        <v>17</v>
      </c>
      <c r="C1142">
        <v>111947</v>
      </c>
      <c r="E1142" s="114"/>
    </row>
    <row r="1143" spans="1:5" x14ac:dyDescent="0.2">
      <c r="A1143" s="249">
        <v>36647</v>
      </c>
      <c r="B1143" s="249" t="s">
        <v>17</v>
      </c>
      <c r="C1143">
        <v>113099</v>
      </c>
      <c r="E1143" s="114"/>
    </row>
    <row r="1144" spans="1:5" x14ac:dyDescent="0.2">
      <c r="A1144" s="249">
        <v>36678</v>
      </c>
      <c r="B1144" s="249" t="s">
        <v>17</v>
      </c>
      <c r="C1144">
        <v>115640</v>
      </c>
      <c r="E1144" s="114"/>
    </row>
    <row r="1145" spans="1:5" x14ac:dyDescent="0.2">
      <c r="A1145" s="249">
        <v>36708</v>
      </c>
      <c r="B1145" s="249" t="s">
        <v>17</v>
      </c>
      <c r="C1145">
        <v>116597</v>
      </c>
      <c r="E1145" s="114"/>
    </row>
    <row r="1146" spans="1:5" x14ac:dyDescent="0.2">
      <c r="A1146" s="249">
        <v>36739</v>
      </c>
      <c r="B1146" s="249" t="s">
        <v>17</v>
      </c>
      <c r="C1146">
        <v>118743</v>
      </c>
      <c r="E1146" s="114"/>
    </row>
    <row r="1147" spans="1:5" x14ac:dyDescent="0.2">
      <c r="A1147" s="249">
        <v>36770</v>
      </c>
      <c r="B1147" s="249" t="s">
        <v>17</v>
      </c>
      <c r="C1147">
        <v>118166</v>
      </c>
      <c r="E1147" s="114"/>
    </row>
    <row r="1148" spans="1:5" x14ac:dyDescent="0.2">
      <c r="A1148" s="249">
        <v>36800</v>
      </c>
      <c r="B1148" s="249" t="s">
        <v>17</v>
      </c>
      <c r="C1148">
        <v>118370</v>
      </c>
      <c r="E1148" s="114"/>
    </row>
    <row r="1149" spans="1:5" x14ac:dyDescent="0.2">
      <c r="A1149" s="249">
        <v>36831</v>
      </c>
      <c r="B1149" s="249" t="s">
        <v>17</v>
      </c>
      <c r="C1149">
        <v>117929</v>
      </c>
      <c r="E1149" s="114"/>
    </row>
    <row r="1150" spans="1:5" x14ac:dyDescent="0.2">
      <c r="A1150" s="249">
        <v>36861</v>
      </c>
      <c r="B1150" s="249" t="s">
        <v>17</v>
      </c>
      <c r="C1150">
        <v>118983</v>
      </c>
      <c r="E1150" s="114"/>
    </row>
    <row r="1151" spans="1:5" x14ac:dyDescent="0.2">
      <c r="A1151" s="249">
        <v>36892</v>
      </c>
      <c r="B1151" s="249" t="s">
        <v>17</v>
      </c>
      <c r="C1151">
        <v>118668</v>
      </c>
      <c r="E1151" s="114"/>
    </row>
    <row r="1152" spans="1:5" x14ac:dyDescent="0.2">
      <c r="A1152" s="249">
        <v>36923</v>
      </c>
      <c r="B1152" s="249" t="s">
        <v>17</v>
      </c>
      <c r="C1152">
        <v>119198</v>
      </c>
      <c r="E1152" s="114"/>
    </row>
    <row r="1153" spans="1:5" x14ac:dyDescent="0.2">
      <c r="A1153" s="249">
        <v>36951</v>
      </c>
      <c r="B1153" s="249" t="s">
        <v>17</v>
      </c>
      <c r="C1153">
        <v>120770</v>
      </c>
      <c r="E1153" s="114"/>
    </row>
    <row r="1154" spans="1:5" x14ac:dyDescent="0.2">
      <c r="A1154" s="249">
        <v>36982</v>
      </c>
      <c r="B1154" s="249" t="s">
        <v>17</v>
      </c>
      <c r="C1154">
        <v>123754</v>
      </c>
      <c r="E1154" s="114"/>
    </row>
    <row r="1155" spans="1:5" x14ac:dyDescent="0.2">
      <c r="A1155" s="249">
        <v>37012</v>
      </c>
      <c r="B1155" s="249" t="s">
        <v>17</v>
      </c>
      <c r="C1155">
        <v>125086</v>
      </c>
      <c r="E1155" s="114"/>
    </row>
    <row r="1156" spans="1:5" x14ac:dyDescent="0.2">
      <c r="A1156" s="249">
        <v>37043</v>
      </c>
      <c r="B1156" s="249" t="s">
        <v>17</v>
      </c>
      <c r="C1156">
        <v>127693</v>
      </c>
      <c r="E1156" s="114"/>
    </row>
    <row r="1157" spans="1:5" x14ac:dyDescent="0.2">
      <c r="A1157" s="249">
        <v>37073</v>
      </c>
      <c r="B1157" s="249" t="s">
        <v>17</v>
      </c>
      <c r="C1157">
        <v>129751</v>
      </c>
      <c r="E1157" s="114"/>
    </row>
    <row r="1158" spans="1:5" x14ac:dyDescent="0.2">
      <c r="A1158" s="249">
        <v>37104</v>
      </c>
      <c r="B1158" s="249" t="s">
        <v>17</v>
      </c>
      <c r="C1158">
        <v>131743</v>
      </c>
      <c r="E1158" s="114"/>
    </row>
    <row r="1159" spans="1:5" x14ac:dyDescent="0.2">
      <c r="A1159" s="249">
        <v>37135</v>
      </c>
      <c r="B1159" s="249" t="s">
        <v>17</v>
      </c>
      <c r="C1159">
        <v>132693</v>
      </c>
      <c r="E1159" s="114"/>
    </row>
    <row r="1160" spans="1:5" x14ac:dyDescent="0.2">
      <c r="A1160" s="249">
        <v>37165</v>
      </c>
      <c r="B1160" s="249" t="s">
        <v>17</v>
      </c>
      <c r="C1160">
        <v>134038</v>
      </c>
      <c r="E1160" s="114"/>
    </row>
    <row r="1161" spans="1:5" x14ac:dyDescent="0.2">
      <c r="A1161" s="249">
        <v>37196</v>
      </c>
      <c r="B1161" s="249" t="s">
        <v>17</v>
      </c>
      <c r="C1161">
        <v>135285</v>
      </c>
      <c r="E1161" s="114"/>
    </row>
    <row r="1162" spans="1:5" x14ac:dyDescent="0.2">
      <c r="A1162" s="249">
        <v>37226</v>
      </c>
      <c r="B1162" s="249" t="s">
        <v>17</v>
      </c>
      <c r="C1162">
        <v>136468</v>
      </c>
      <c r="E1162" s="114"/>
    </row>
    <row r="1163" spans="1:5" x14ac:dyDescent="0.2">
      <c r="A1163" s="249">
        <v>37257</v>
      </c>
      <c r="B1163" s="249" t="s">
        <v>17</v>
      </c>
      <c r="C1163">
        <v>137154</v>
      </c>
      <c r="E1163" s="114"/>
    </row>
    <row r="1164" spans="1:5" x14ac:dyDescent="0.2">
      <c r="A1164" s="249">
        <v>37288</v>
      </c>
      <c r="B1164" s="249" t="s">
        <v>17</v>
      </c>
      <c r="C1164">
        <v>136801</v>
      </c>
      <c r="E1164" s="114"/>
    </row>
    <row r="1165" spans="1:5" x14ac:dyDescent="0.2">
      <c r="A1165" s="249">
        <v>37316</v>
      </c>
      <c r="B1165" s="249" t="s">
        <v>17</v>
      </c>
      <c r="C1165">
        <v>139425</v>
      </c>
      <c r="E1165" s="114"/>
    </row>
    <row r="1166" spans="1:5" x14ac:dyDescent="0.2">
      <c r="A1166" s="249">
        <v>37347</v>
      </c>
      <c r="B1166" s="249" t="s">
        <v>17</v>
      </c>
      <c r="C1166">
        <v>141861</v>
      </c>
      <c r="E1166" s="114"/>
    </row>
    <row r="1167" spans="1:5" x14ac:dyDescent="0.2">
      <c r="A1167" s="249">
        <v>37377</v>
      </c>
      <c r="B1167" s="249" t="s">
        <v>17</v>
      </c>
      <c r="C1167">
        <v>146013</v>
      </c>
      <c r="E1167" s="114"/>
    </row>
    <row r="1168" spans="1:5" x14ac:dyDescent="0.2">
      <c r="A1168" s="249">
        <v>37408</v>
      </c>
      <c r="B1168" s="249" t="s">
        <v>17</v>
      </c>
      <c r="C1168">
        <v>149123</v>
      </c>
      <c r="E1168" s="114"/>
    </row>
    <row r="1169" spans="1:5" x14ac:dyDescent="0.2">
      <c r="A1169" s="249">
        <v>37438</v>
      </c>
      <c r="B1169" s="249" t="s">
        <v>17</v>
      </c>
      <c r="C1169">
        <v>153199</v>
      </c>
      <c r="E1169" s="114"/>
    </row>
    <row r="1170" spans="1:5" x14ac:dyDescent="0.2">
      <c r="A1170" s="249">
        <v>37469</v>
      </c>
      <c r="B1170" s="249" t="s">
        <v>17</v>
      </c>
      <c r="C1170">
        <v>157672</v>
      </c>
      <c r="E1170" s="114"/>
    </row>
    <row r="1171" spans="1:5" x14ac:dyDescent="0.2">
      <c r="A1171" s="249">
        <v>37500</v>
      </c>
      <c r="B1171" s="249" t="s">
        <v>17</v>
      </c>
      <c r="C1171">
        <v>159843</v>
      </c>
      <c r="E1171" s="114"/>
    </row>
    <row r="1172" spans="1:5" x14ac:dyDescent="0.2">
      <c r="A1172" s="249">
        <v>37530</v>
      </c>
      <c r="B1172" s="249" t="s">
        <v>17</v>
      </c>
      <c r="C1172">
        <v>162290</v>
      </c>
      <c r="E1172" s="114"/>
    </row>
    <row r="1173" spans="1:5" x14ac:dyDescent="0.2">
      <c r="A1173" s="249">
        <v>37561</v>
      </c>
      <c r="B1173" s="249" t="s">
        <v>17</v>
      </c>
      <c r="C1173">
        <v>164980</v>
      </c>
      <c r="E1173" s="114"/>
    </row>
    <row r="1174" spans="1:5" x14ac:dyDescent="0.2">
      <c r="A1174" s="249">
        <v>37591</v>
      </c>
      <c r="B1174" s="249" t="s">
        <v>17</v>
      </c>
      <c r="C1174">
        <v>166939</v>
      </c>
      <c r="E1174" s="114"/>
    </row>
    <row r="1175" spans="1:5" x14ac:dyDescent="0.2">
      <c r="A1175" s="249">
        <v>37622</v>
      </c>
      <c r="B1175" s="249" t="s">
        <v>17</v>
      </c>
      <c r="C1175">
        <v>169024</v>
      </c>
      <c r="E1175" s="114"/>
    </row>
    <row r="1176" spans="1:5" x14ac:dyDescent="0.2">
      <c r="A1176" s="249">
        <v>37653</v>
      </c>
      <c r="B1176" s="249" t="s">
        <v>17</v>
      </c>
      <c r="C1176">
        <v>169132</v>
      </c>
      <c r="E1176" s="114"/>
    </row>
    <row r="1177" spans="1:5" x14ac:dyDescent="0.2">
      <c r="A1177" s="249">
        <v>37681</v>
      </c>
      <c r="B1177" s="249" t="s">
        <v>17</v>
      </c>
      <c r="C1177">
        <v>170871</v>
      </c>
      <c r="E1177" s="114"/>
    </row>
    <row r="1178" spans="1:5" x14ac:dyDescent="0.2">
      <c r="A1178" s="249">
        <v>37712</v>
      </c>
      <c r="B1178" s="249" t="s">
        <v>17</v>
      </c>
      <c r="C1178">
        <v>172240</v>
      </c>
      <c r="E1178" s="114"/>
    </row>
    <row r="1179" spans="1:5" x14ac:dyDescent="0.2">
      <c r="A1179" s="249">
        <v>37742</v>
      </c>
      <c r="B1179" s="249" t="s">
        <v>17</v>
      </c>
      <c r="C1179">
        <v>173815</v>
      </c>
      <c r="E1179" s="114"/>
    </row>
    <row r="1180" spans="1:5" x14ac:dyDescent="0.2">
      <c r="A1180" s="249">
        <v>37773</v>
      </c>
      <c r="B1180" s="249" t="s">
        <v>17</v>
      </c>
      <c r="C1180">
        <v>175525</v>
      </c>
      <c r="E1180" s="114"/>
    </row>
    <row r="1181" spans="1:5" x14ac:dyDescent="0.2">
      <c r="A1181" s="249">
        <v>37803</v>
      </c>
      <c r="B1181" s="249" t="s">
        <v>17</v>
      </c>
      <c r="C1181">
        <v>177245</v>
      </c>
      <c r="E1181" s="114"/>
    </row>
    <row r="1182" spans="1:5" x14ac:dyDescent="0.2">
      <c r="A1182" s="249">
        <v>37834</v>
      </c>
      <c r="B1182" s="249" t="s">
        <v>17</v>
      </c>
      <c r="C1182">
        <v>177730</v>
      </c>
      <c r="E1182" s="114"/>
    </row>
    <row r="1183" spans="1:5" x14ac:dyDescent="0.2">
      <c r="A1183" s="249">
        <v>37865</v>
      </c>
      <c r="B1183" s="249" t="s">
        <v>17</v>
      </c>
      <c r="C1183">
        <v>176384</v>
      </c>
      <c r="E1183" s="114"/>
    </row>
    <row r="1184" spans="1:5" x14ac:dyDescent="0.2">
      <c r="A1184" s="249">
        <v>37895</v>
      </c>
      <c r="B1184" s="249" t="s">
        <v>17</v>
      </c>
      <c r="C1184">
        <v>179187</v>
      </c>
      <c r="E1184" s="114"/>
    </row>
    <row r="1185" spans="1:5" x14ac:dyDescent="0.2">
      <c r="A1185" s="249">
        <v>37926</v>
      </c>
      <c r="B1185" s="249" t="s">
        <v>17</v>
      </c>
      <c r="C1185">
        <v>180240</v>
      </c>
      <c r="E1185" s="114"/>
    </row>
    <row r="1186" spans="1:5" x14ac:dyDescent="0.2">
      <c r="A1186" s="249">
        <v>37956</v>
      </c>
      <c r="B1186" s="249" t="s">
        <v>17</v>
      </c>
      <c r="C1186">
        <v>180699</v>
      </c>
      <c r="E1186" s="114"/>
    </row>
    <row r="1187" spans="1:5" x14ac:dyDescent="0.2">
      <c r="A1187" s="249">
        <v>37987</v>
      </c>
      <c r="B1187" s="249" t="s">
        <v>17</v>
      </c>
      <c r="C1187">
        <v>182139</v>
      </c>
      <c r="E1187" s="114"/>
    </row>
    <row r="1188" spans="1:5" x14ac:dyDescent="0.2">
      <c r="A1188" s="249">
        <v>38018</v>
      </c>
      <c r="B1188" s="249" t="s">
        <v>17</v>
      </c>
      <c r="C1188">
        <v>183091</v>
      </c>
      <c r="E1188" s="114"/>
    </row>
    <row r="1189" spans="1:5" x14ac:dyDescent="0.2">
      <c r="A1189" s="249">
        <v>38047</v>
      </c>
      <c r="B1189" s="249" t="s">
        <v>17</v>
      </c>
      <c r="C1189">
        <v>184545</v>
      </c>
      <c r="E1189" s="114"/>
    </row>
    <row r="1190" spans="1:5" x14ac:dyDescent="0.2">
      <c r="A1190" s="249">
        <v>38078</v>
      </c>
      <c r="B1190" s="249" t="s">
        <v>17</v>
      </c>
      <c r="C1190">
        <v>186611</v>
      </c>
      <c r="E1190" s="114"/>
    </row>
    <row r="1191" spans="1:5" x14ac:dyDescent="0.2">
      <c r="A1191" s="249">
        <v>38108</v>
      </c>
      <c r="B1191" s="249" t="s">
        <v>17</v>
      </c>
      <c r="C1191">
        <v>189893</v>
      </c>
      <c r="E1191" s="114"/>
    </row>
    <row r="1192" spans="1:5" x14ac:dyDescent="0.2">
      <c r="A1192" s="249">
        <v>38139</v>
      </c>
      <c r="B1192" s="249" t="s">
        <v>17</v>
      </c>
      <c r="C1192">
        <v>192250</v>
      </c>
      <c r="E1192" s="114"/>
    </row>
    <row r="1193" spans="1:5" x14ac:dyDescent="0.2">
      <c r="A1193" s="249">
        <v>38169</v>
      </c>
      <c r="B1193" s="249" t="s">
        <v>17</v>
      </c>
      <c r="C1193">
        <v>194728</v>
      </c>
      <c r="E1193" s="114"/>
    </row>
    <row r="1194" spans="1:5" x14ac:dyDescent="0.2">
      <c r="A1194" s="249">
        <v>38200</v>
      </c>
      <c r="B1194" s="249" t="s">
        <v>17</v>
      </c>
      <c r="C1194">
        <v>198248</v>
      </c>
      <c r="E1194" s="114"/>
    </row>
    <row r="1195" spans="1:5" x14ac:dyDescent="0.2">
      <c r="A1195" s="249">
        <v>38231</v>
      </c>
      <c r="B1195" s="249" t="s">
        <v>17</v>
      </c>
      <c r="C1195">
        <v>197736</v>
      </c>
      <c r="E1195" s="114"/>
    </row>
    <row r="1196" spans="1:5" x14ac:dyDescent="0.2">
      <c r="A1196" s="249">
        <v>38261</v>
      </c>
      <c r="B1196" s="249" t="s">
        <v>17</v>
      </c>
      <c r="C1196">
        <v>197557</v>
      </c>
      <c r="E1196" s="114"/>
    </row>
    <row r="1197" spans="1:5" x14ac:dyDescent="0.2">
      <c r="A1197" s="249">
        <v>38292</v>
      </c>
      <c r="B1197" s="249" t="s">
        <v>17</v>
      </c>
      <c r="C1197">
        <v>199497</v>
      </c>
      <c r="E1197" s="114"/>
    </row>
    <row r="1198" spans="1:5" x14ac:dyDescent="0.2">
      <c r="A1198" s="249">
        <v>38322</v>
      </c>
      <c r="B1198" s="249" t="s">
        <v>17</v>
      </c>
      <c r="C1198">
        <v>197794</v>
      </c>
      <c r="E1198" s="114"/>
    </row>
    <row r="1199" spans="1:5" x14ac:dyDescent="0.2">
      <c r="A1199" s="249">
        <v>38353</v>
      </c>
      <c r="B1199" s="249" t="s">
        <v>17</v>
      </c>
      <c r="C1199">
        <v>195620</v>
      </c>
      <c r="E1199" s="114"/>
    </row>
    <row r="1200" spans="1:5" x14ac:dyDescent="0.2">
      <c r="A1200" s="249">
        <v>38384</v>
      </c>
      <c r="B1200" s="249" t="s">
        <v>17</v>
      </c>
      <c r="C1200">
        <v>196482</v>
      </c>
      <c r="E1200" s="114"/>
    </row>
    <row r="1201" spans="1:5" x14ac:dyDescent="0.2">
      <c r="A1201" s="249">
        <v>38412</v>
      </c>
      <c r="B1201" s="249" t="s">
        <v>17</v>
      </c>
      <c r="C1201">
        <v>196494</v>
      </c>
      <c r="E1201" s="114"/>
    </row>
    <row r="1202" spans="1:5" x14ac:dyDescent="0.2">
      <c r="A1202" s="249">
        <v>38443</v>
      </c>
      <c r="B1202" s="249" t="s">
        <v>17</v>
      </c>
      <c r="C1202">
        <v>197998</v>
      </c>
      <c r="E1202" s="114"/>
    </row>
    <row r="1203" spans="1:5" x14ac:dyDescent="0.2">
      <c r="A1203" s="249">
        <v>38473</v>
      </c>
      <c r="B1203" s="249" t="s">
        <v>17</v>
      </c>
      <c r="C1203">
        <v>198849</v>
      </c>
      <c r="E1203" s="114"/>
    </row>
    <row r="1204" spans="1:5" x14ac:dyDescent="0.2">
      <c r="A1204" s="249">
        <v>38504</v>
      </c>
      <c r="B1204" s="249" t="s">
        <v>17</v>
      </c>
      <c r="C1204">
        <v>199220</v>
      </c>
      <c r="E1204" s="114"/>
    </row>
    <row r="1205" spans="1:5" x14ac:dyDescent="0.2">
      <c r="A1205" s="249">
        <v>38534</v>
      </c>
      <c r="B1205" s="249" t="s">
        <v>17</v>
      </c>
      <c r="C1205">
        <v>200336</v>
      </c>
      <c r="E1205" s="114"/>
    </row>
    <row r="1206" spans="1:5" x14ac:dyDescent="0.2">
      <c r="A1206" s="249">
        <v>38565</v>
      </c>
      <c r="B1206" s="249" t="s">
        <v>17</v>
      </c>
      <c r="C1206">
        <v>200950</v>
      </c>
      <c r="E1206" s="114"/>
    </row>
    <row r="1207" spans="1:5" x14ac:dyDescent="0.2">
      <c r="A1207" s="249">
        <v>38596</v>
      </c>
      <c r="B1207" s="249" t="s">
        <v>17</v>
      </c>
      <c r="C1207">
        <v>201181</v>
      </c>
      <c r="E1207" s="114"/>
    </row>
    <row r="1208" spans="1:5" x14ac:dyDescent="0.2">
      <c r="A1208" s="249">
        <v>38626</v>
      </c>
      <c r="B1208" s="249" t="s">
        <v>17</v>
      </c>
      <c r="C1208">
        <v>199322</v>
      </c>
      <c r="E1208" s="114"/>
    </row>
    <row r="1209" spans="1:5" x14ac:dyDescent="0.2">
      <c r="A1209" s="249">
        <v>38657</v>
      </c>
      <c r="B1209" s="249" t="s">
        <v>17</v>
      </c>
      <c r="C1209">
        <v>200577</v>
      </c>
      <c r="E1209" s="114"/>
    </row>
    <row r="1210" spans="1:5" x14ac:dyDescent="0.2">
      <c r="A1210" s="249">
        <v>38687</v>
      </c>
      <c r="B1210" s="249" t="s">
        <v>17</v>
      </c>
      <c r="C1210">
        <v>200784</v>
      </c>
      <c r="E1210" s="114"/>
    </row>
    <row r="1211" spans="1:5" x14ac:dyDescent="0.2">
      <c r="A1211" s="249">
        <v>38718</v>
      </c>
      <c r="B1211" s="249" t="s">
        <v>17</v>
      </c>
      <c r="C1211">
        <v>201252</v>
      </c>
      <c r="E1211" s="114"/>
    </row>
    <row r="1212" spans="1:5" x14ac:dyDescent="0.2">
      <c r="A1212" s="249">
        <v>38749</v>
      </c>
      <c r="B1212" s="249" t="s">
        <v>17</v>
      </c>
      <c r="C1212">
        <v>201878</v>
      </c>
      <c r="E1212" s="114"/>
    </row>
    <row r="1213" spans="1:5" x14ac:dyDescent="0.2">
      <c r="A1213" s="249">
        <v>38777</v>
      </c>
      <c r="B1213" s="249" t="s">
        <v>17</v>
      </c>
      <c r="C1213">
        <v>202726</v>
      </c>
      <c r="E1213" s="114"/>
    </row>
    <row r="1214" spans="1:5" x14ac:dyDescent="0.2">
      <c r="A1214" s="249">
        <v>38808</v>
      </c>
      <c r="B1214" s="249" t="s">
        <v>17</v>
      </c>
      <c r="C1214">
        <v>205285</v>
      </c>
      <c r="E1214" s="114"/>
    </row>
    <row r="1215" spans="1:5" x14ac:dyDescent="0.2">
      <c r="A1215" s="249">
        <v>38838</v>
      </c>
      <c r="B1215" s="249" t="s">
        <v>17</v>
      </c>
      <c r="C1215">
        <v>208458</v>
      </c>
      <c r="E1215" s="114"/>
    </row>
    <row r="1216" spans="1:5" x14ac:dyDescent="0.2">
      <c r="A1216" s="249">
        <v>38869</v>
      </c>
      <c r="B1216" s="249" t="s">
        <v>17</v>
      </c>
      <c r="C1216">
        <v>209556</v>
      </c>
      <c r="E1216" s="114"/>
    </row>
    <row r="1217" spans="1:5" x14ac:dyDescent="0.2">
      <c r="A1217" s="249">
        <v>38899</v>
      </c>
      <c r="B1217" s="249" t="s">
        <v>17</v>
      </c>
      <c r="C1217">
        <v>211719</v>
      </c>
      <c r="E1217" s="114"/>
    </row>
    <row r="1218" spans="1:5" x14ac:dyDescent="0.2">
      <c r="A1218" s="249">
        <v>38930</v>
      </c>
      <c r="B1218" s="249" t="s">
        <v>17</v>
      </c>
      <c r="C1218">
        <v>213017</v>
      </c>
      <c r="E1218" s="114"/>
    </row>
    <row r="1219" spans="1:5" x14ac:dyDescent="0.2">
      <c r="A1219" s="249">
        <v>38961</v>
      </c>
      <c r="B1219" s="249" t="s">
        <v>17</v>
      </c>
      <c r="C1219">
        <v>214854</v>
      </c>
      <c r="E1219" s="114"/>
    </row>
    <row r="1220" spans="1:5" x14ac:dyDescent="0.2">
      <c r="A1220" s="249">
        <v>38991</v>
      </c>
      <c r="B1220" s="249" t="s">
        <v>17</v>
      </c>
      <c r="C1220">
        <v>214634</v>
      </c>
      <c r="E1220" s="114"/>
    </row>
    <row r="1221" spans="1:5" x14ac:dyDescent="0.2">
      <c r="A1221" s="249">
        <v>39022</v>
      </c>
      <c r="B1221" s="249" t="s">
        <v>17</v>
      </c>
      <c r="C1221">
        <v>216507</v>
      </c>
      <c r="E1221" s="114"/>
    </row>
    <row r="1222" spans="1:5" x14ac:dyDescent="0.2">
      <c r="A1222" s="249">
        <v>39052</v>
      </c>
      <c r="B1222" s="249" t="s">
        <v>17</v>
      </c>
      <c r="C1222">
        <v>219389</v>
      </c>
      <c r="E1222" s="114"/>
    </row>
    <row r="1223" spans="1:5" x14ac:dyDescent="0.2">
      <c r="A1223" s="249">
        <v>39083</v>
      </c>
      <c r="B1223" s="249" t="s">
        <v>17</v>
      </c>
      <c r="C1223">
        <v>220546</v>
      </c>
      <c r="E1223" s="114"/>
    </row>
    <row r="1224" spans="1:5" x14ac:dyDescent="0.2">
      <c r="A1224" s="249">
        <v>39114</v>
      </c>
      <c r="B1224" s="249" t="s">
        <v>17</v>
      </c>
      <c r="C1224">
        <v>219879</v>
      </c>
      <c r="E1224" s="114"/>
    </row>
    <row r="1225" spans="1:5" x14ac:dyDescent="0.2">
      <c r="A1225" s="249">
        <v>39142</v>
      </c>
      <c r="B1225" s="249" t="s">
        <v>17</v>
      </c>
      <c r="C1225">
        <v>221581</v>
      </c>
      <c r="E1225" s="114"/>
    </row>
    <row r="1226" spans="1:5" x14ac:dyDescent="0.2">
      <c r="A1226" s="249">
        <v>39173</v>
      </c>
      <c r="B1226" s="249" t="s">
        <v>17</v>
      </c>
      <c r="C1226">
        <v>225548</v>
      </c>
      <c r="E1226" s="114"/>
    </row>
    <row r="1227" spans="1:5" x14ac:dyDescent="0.2">
      <c r="A1227" s="249">
        <v>39203</v>
      </c>
      <c r="B1227" s="249" t="s">
        <v>17</v>
      </c>
      <c r="C1227">
        <v>230061</v>
      </c>
      <c r="E1227" s="114"/>
    </row>
    <row r="1228" spans="1:5" x14ac:dyDescent="0.2">
      <c r="A1228" s="249">
        <v>39234</v>
      </c>
      <c r="B1228" s="249" t="s">
        <v>17</v>
      </c>
      <c r="C1228">
        <v>231684</v>
      </c>
      <c r="E1228" s="114"/>
    </row>
    <row r="1229" spans="1:5" x14ac:dyDescent="0.2">
      <c r="A1229" s="249">
        <v>39264</v>
      </c>
      <c r="B1229" s="249" t="s">
        <v>17</v>
      </c>
      <c r="C1229">
        <v>235796</v>
      </c>
      <c r="E1229" s="114"/>
    </row>
    <row r="1230" spans="1:5" x14ac:dyDescent="0.2">
      <c r="A1230" s="249">
        <v>39295</v>
      </c>
      <c r="B1230" s="249" t="s">
        <v>17</v>
      </c>
      <c r="C1230">
        <v>236007</v>
      </c>
      <c r="E1230" s="114"/>
    </row>
    <row r="1231" spans="1:5" x14ac:dyDescent="0.2">
      <c r="A1231" s="249">
        <v>39326</v>
      </c>
      <c r="B1231" s="249" t="s">
        <v>17</v>
      </c>
      <c r="C1231">
        <v>238302</v>
      </c>
      <c r="E1231" s="114"/>
    </row>
    <row r="1232" spans="1:5" x14ac:dyDescent="0.2">
      <c r="A1232" s="249">
        <v>39356</v>
      </c>
      <c r="B1232" s="249" t="s">
        <v>17</v>
      </c>
      <c r="C1232">
        <v>238845</v>
      </c>
      <c r="E1232" s="114"/>
    </row>
    <row r="1233" spans="1:5" x14ac:dyDescent="0.2">
      <c r="A1233" s="249">
        <v>39387</v>
      </c>
      <c r="B1233" s="249" t="s">
        <v>17</v>
      </c>
      <c r="C1233">
        <v>238670</v>
      </c>
      <c r="E1233" s="114"/>
    </row>
    <row r="1234" spans="1:5" x14ac:dyDescent="0.2">
      <c r="A1234" s="249">
        <v>39417</v>
      </c>
      <c r="B1234" s="249" t="s">
        <v>17</v>
      </c>
      <c r="C1234">
        <v>237099</v>
      </c>
      <c r="E1234" s="114"/>
    </row>
    <row r="1235" spans="1:5" x14ac:dyDescent="0.2">
      <c r="A1235" s="249">
        <v>39448</v>
      </c>
      <c r="B1235" s="249" t="s">
        <v>17</v>
      </c>
      <c r="C1235">
        <v>235300</v>
      </c>
      <c r="E1235" s="114"/>
    </row>
    <row r="1236" spans="1:5" x14ac:dyDescent="0.2">
      <c r="A1236" s="249">
        <v>39479</v>
      </c>
      <c r="B1236" s="249" t="s">
        <v>17</v>
      </c>
      <c r="C1236">
        <v>231825</v>
      </c>
      <c r="E1236" s="114"/>
    </row>
    <row r="1237" spans="1:5" x14ac:dyDescent="0.2">
      <c r="A1237" s="249">
        <v>39508</v>
      </c>
      <c r="B1237" s="249" t="s">
        <v>17</v>
      </c>
      <c r="C1237">
        <v>232495</v>
      </c>
      <c r="E1237" s="114"/>
    </row>
    <row r="1238" spans="1:5" x14ac:dyDescent="0.2">
      <c r="A1238" s="249">
        <v>39539</v>
      </c>
      <c r="B1238" s="249" t="s">
        <v>17</v>
      </c>
      <c r="C1238">
        <v>230863</v>
      </c>
      <c r="E1238" s="114"/>
    </row>
    <row r="1239" spans="1:5" x14ac:dyDescent="0.2">
      <c r="A1239" s="249">
        <v>39569</v>
      </c>
      <c r="B1239" s="249" t="s">
        <v>17</v>
      </c>
      <c r="C1239">
        <v>232076</v>
      </c>
      <c r="E1239" s="114"/>
    </row>
    <row r="1240" spans="1:5" x14ac:dyDescent="0.2">
      <c r="A1240" s="249">
        <v>39600</v>
      </c>
      <c r="B1240" s="249" t="s">
        <v>17</v>
      </c>
      <c r="C1240">
        <v>229212</v>
      </c>
      <c r="E1240" s="114"/>
    </row>
    <row r="1241" spans="1:5" x14ac:dyDescent="0.2">
      <c r="A1241" s="249">
        <v>39630</v>
      </c>
      <c r="B1241" s="249" t="s">
        <v>17</v>
      </c>
      <c r="C1241">
        <v>227808</v>
      </c>
      <c r="E1241" s="114"/>
    </row>
    <row r="1242" spans="1:5" x14ac:dyDescent="0.2">
      <c r="A1242" s="249">
        <v>39661</v>
      </c>
      <c r="B1242" s="249" t="s">
        <v>17</v>
      </c>
      <c r="C1242">
        <v>220523</v>
      </c>
      <c r="E1242" s="114"/>
    </row>
    <row r="1243" spans="1:5" x14ac:dyDescent="0.2">
      <c r="A1243" s="249">
        <v>39692</v>
      </c>
      <c r="B1243" s="249" t="s">
        <v>17</v>
      </c>
      <c r="C1243">
        <v>215167</v>
      </c>
      <c r="E1243" s="114"/>
    </row>
    <row r="1244" spans="1:5" x14ac:dyDescent="0.2">
      <c r="A1244" s="249">
        <v>39722</v>
      </c>
      <c r="B1244" s="249" t="s">
        <v>17</v>
      </c>
      <c r="C1244">
        <v>209022</v>
      </c>
      <c r="E1244" s="114"/>
    </row>
    <row r="1245" spans="1:5" x14ac:dyDescent="0.2">
      <c r="A1245" s="249">
        <v>39753</v>
      </c>
      <c r="B1245" s="249" t="s">
        <v>17</v>
      </c>
      <c r="C1245">
        <v>203088</v>
      </c>
      <c r="E1245" s="114"/>
    </row>
    <row r="1246" spans="1:5" x14ac:dyDescent="0.2">
      <c r="A1246" s="249">
        <v>39783</v>
      </c>
      <c r="B1246" s="249" t="s">
        <v>17</v>
      </c>
      <c r="C1246">
        <v>200350</v>
      </c>
      <c r="E1246" s="114"/>
    </row>
    <row r="1247" spans="1:5" x14ac:dyDescent="0.2">
      <c r="A1247" s="249">
        <v>39814</v>
      </c>
      <c r="B1247" s="249" t="s">
        <v>17</v>
      </c>
      <c r="C1247">
        <v>194568</v>
      </c>
      <c r="E1247" s="114"/>
    </row>
    <row r="1248" spans="1:5" x14ac:dyDescent="0.2">
      <c r="A1248" s="249">
        <v>39845</v>
      </c>
      <c r="B1248" s="249" t="s">
        <v>17</v>
      </c>
      <c r="C1248">
        <v>191720</v>
      </c>
      <c r="E1248" s="114"/>
    </row>
    <row r="1249" spans="1:5" x14ac:dyDescent="0.2">
      <c r="A1249" s="249">
        <v>39873</v>
      </c>
      <c r="B1249" s="249" t="s">
        <v>17</v>
      </c>
      <c r="C1249">
        <v>191156</v>
      </c>
      <c r="E1249" s="114"/>
    </row>
    <row r="1250" spans="1:5" x14ac:dyDescent="0.2">
      <c r="A1250" s="249">
        <v>39904</v>
      </c>
      <c r="B1250" s="249" t="s">
        <v>17</v>
      </c>
      <c r="C1250">
        <v>193112</v>
      </c>
      <c r="E1250" s="114"/>
    </row>
    <row r="1251" spans="1:5" x14ac:dyDescent="0.2">
      <c r="A1251" s="249">
        <v>39934</v>
      </c>
      <c r="B1251" s="249" t="s">
        <v>17</v>
      </c>
      <c r="C1251">
        <v>196756</v>
      </c>
      <c r="E1251" s="114"/>
    </row>
    <row r="1252" spans="1:5" x14ac:dyDescent="0.2">
      <c r="A1252" s="249">
        <v>39965</v>
      </c>
      <c r="B1252" s="249" t="s">
        <v>17</v>
      </c>
      <c r="C1252">
        <v>199318</v>
      </c>
      <c r="E1252" s="114"/>
    </row>
    <row r="1253" spans="1:5" x14ac:dyDescent="0.2">
      <c r="A1253" s="249">
        <v>39995</v>
      </c>
      <c r="B1253" s="249" t="s">
        <v>17</v>
      </c>
      <c r="C1253">
        <v>202557</v>
      </c>
      <c r="E1253" s="114"/>
    </row>
    <row r="1254" spans="1:5" x14ac:dyDescent="0.2">
      <c r="A1254" s="249">
        <v>40026</v>
      </c>
      <c r="B1254" s="249" t="s">
        <v>17</v>
      </c>
      <c r="C1254">
        <v>206729</v>
      </c>
      <c r="E1254" s="114"/>
    </row>
    <row r="1255" spans="1:5" x14ac:dyDescent="0.2">
      <c r="A1255" s="249">
        <v>40057</v>
      </c>
      <c r="B1255" s="249" t="s">
        <v>17</v>
      </c>
      <c r="C1255">
        <v>209426</v>
      </c>
      <c r="E1255" s="114"/>
    </row>
    <row r="1256" spans="1:5" x14ac:dyDescent="0.2">
      <c r="A1256" s="249">
        <v>40087</v>
      </c>
      <c r="B1256" s="249" t="s">
        <v>17</v>
      </c>
      <c r="C1256">
        <v>210508</v>
      </c>
      <c r="E1256" s="114"/>
    </row>
    <row r="1257" spans="1:5" x14ac:dyDescent="0.2">
      <c r="A1257" s="249">
        <v>40118</v>
      </c>
      <c r="B1257" s="249" t="s">
        <v>17</v>
      </c>
      <c r="C1257">
        <v>212153</v>
      </c>
      <c r="E1257" s="114"/>
    </row>
    <row r="1258" spans="1:5" x14ac:dyDescent="0.2">
      <c r="A1258" s="249">
        <v>40148</v>
      </c>
      <c r="B1258" s="249" t="s">
        <v>17</v>
      </c>
      <c r="C1258">
        <v>211679</v>
      </c>
      <c r="E1258" s="114"/>
    </row>
    <row r="1259" spans="1:5" x14ac:dyDescent="0.2">
      <c r="A1259" s="249">
        <v>40179</v>
      </c>
      <c r="B1259" s="249" t="s">
        <v>17</v>
      </c>
      <c r="C1259">
        <v>217936</v>
      </c>
      <c r="E1259" s="114"/>
    </row>
    <row r="1260" spans="1:5" x14ac:dyDescent="0.2">
      <c r="A1260" s="249">
        <v>40210</v>
      </c>
      <c r="B1260" s="249" t="s">
        <v>17</v>
      </c>
      <c r="C1260">
        <v>217339</v>
      </c>
      <c r="E1260" s="114"/>
    </row>
    <row r="1261" spans="1:5" x14ac:dyDescent="0.2">
      <c r="A1261" s="249">
        <v>40238</v>
      </c>
      <c r="B1261" s="249" t="s">
        <v>17</v>
      </c>
      <c r="C1261">
        <v>216665</v>
      </c>
      <c r="E1261" s="114"/>
    </row>
    <row r="1262" spans="1:5" x14ac:dyDescent="0.2">
      <c r="A1262" s="249">
        <v>40269</v>
      </c>
      <c r="B1262" s="249" t="s">
        <v>17</v>
      </c>
      <c r="C1262">
        <v>218270</v>
      </c>
      <c r="E1262" s="114"/>
    </row>
    <row r="1263" spans="1:5" x14ac:dyDescent="0.2">
      <c r="A1263" s="249">
        <v>40299</v>
      </c>
      <c r="B1263" s="249" t="s">
        <v>17</v>
      </c>
      <c r="C1263">
        <v>220434</v>
      </c>
      <c r="E1263" s="114"/>
    </row>
    <row r="1264" spans="1:5" x14ac:dyDescent="0.2">
      <c r="A1264" s="249">
        <v>40330</v>
      </c>
      <c r="B1264" s="249" t="s">
        <v>17</v>
      </c>
      <c r="C1264">
        <v>222047</v>
      </c>
      <c r="E1264" s="114"/>
    </row>
    <row r="1265" spans="1:5" x14ac:dyDescent="0.2">
      <c r="A1265" s="249">
        <v>40360</v>
      </c>
      <c r="B1265" s="249" t="s">
        <v>17</v>
      </c>
      <c r="C1265">
        <v>224554</v>
      </c>
      <c r="E1265" s="114"/>
    </row>
    <row r="1266" spans="1:5" x14ac:dyDescent="0.2">
      <c r="A1266" s="249">
        <v>40391</v>
      </c>
      <c r="B1266" s="249" t="s">
        <v>17</v>
      </c>
      <c r="C1266">
        <v>224123</v>
      </c>
      <c r="E1266" s="114"/>
    </row>
    <row r="1267" spans="1:5" x14ac:dyDescent="0.2">
      <c r="A1267" s="249">
        <v>40422</v>
      </c>
      <c r="B1267" s="249" t="s">
        <v>17</v>
      </c>
      <c r="C1267">
        <v>224587</v>
      </c>
      <c r="E1267" s="114"/>
    </row>
    <row r="1268" spans="1:5" x14ac:dyDescent="0.2">
      <c r="A1268" s="249">
        <v>40452</v>
      </c>
      <c r="B1268" s="249" t="s">
        <v>17</v>
      </c>
      <c r="C1268">
        <v>221298</v>
      </c>
      <c r="E1268" s="114"/>
    </row>
    <row r="1269" spans="1:5" x14ac:dyDescent="0.2">
      <c r="A1269" s="249">
        <v>40483</v>
      </c>
      <c r="B1269" s="249" t="s">
        <v>17</v>
      </c>
      <c r="C1269">
        <v>219815</v>
      </c>
      <c r="E1269" s="114"/>
    </row>
    <row r="1270" spans="1:5" x14ac:dyDescent="0.2">
      <c r="A1270" s="249">
        <v>40513</v>
      </c>
      <c r="B1270" s="249" t="s">
        <v>17</v>
      </c>
      <c r="C1270">
        <v>218657</v>
      </c>
      <c r="E1270" s="114"/>
    </row>
    <row r="1271" spans="1:5" x14ac:dyDescent="0.2">
      <c r="A1271" s="249">
        <v>40544</v>
      </c>
      <c r="B1271" s="249" t="s">
        <v>17</v>
      </c>
      <c r="C1271">
        <v>216680</v>
      </c>
      <c r="E1271" s="114"/>
    </row>
    <row r="1272" spans="1:5" x14ac:dyDescent="0.2">
      <c r="A1272" s="249">
        <v>40575</v>
      </c>
      <c r="B1272" s="249" t="s">
        <v>17</v>
      </c>
      <c r="C1272">
        <v>217190</v>
      </c>
      <c r="E1272" s="114"/>
    </row>
    <row r="1273" spans="1:5" x14ac:dyDescent="0.2">
      <c r="A1273" s="249">
        <v>40603</v>
      </c>
      <c r="B1273" s="249" t="s">
        <v>17</v>
      </c>
      <c r="C1273">
        <v>215778</v>
      </c>
      <c r="E1273" s="114"/>
    </row>
    <row r="1274" spans="1:5" x14ac:dyDescent="0.2">
      <c r="A1274" s="249">
        <v>40634</v>
      </c>
      <c r="B1274" s="249" t="s">
        <v>17</v>
      </c>
      <c r="C1274">
        <v>218178</v>
      </c>
      <c r="E1274" s="114"/>
    </row>
    <row r="1275" spans="1:5" x14ac:dyDescent="0.2">
      <c r="A1275" s="249">
        <v>40664</v>
      </c>
      <c r="B1275" s="249" t="s">
        <v>17</v>
      </c>
      <c r="C1275">
        <v>218577</v>
      </c>
      <c r="E1275" s="114"/>
    </row>
    <row r="1276" spans="1:5" x14ac:dyDescent="0.2">
      <c r="A1276" s="249">
        <v>40695</v>
      </c>
      <c r="B1276" s="249" t="s">
        <v>17</v>
      </c>
      <c r="C1276">
        <v>219162</v>
      </c>
      <c r="E1276" s="114"/>
    </row>
    <row r="1277" spans="1:5" x14ac:dyDescent="0.2">
      <c r="A1277" s="249">
        <v>40725</v>
      </c>
      <c r="B1277" s="249" t="s">
        <v>17</v>
      </c>
      <c r="C1277">
        <v>222005</v>
      </c>
      <c r="E1277" s="114"/>
    </row>
    <row r="1278" spans="1:5" x14ac:dyDescent="0.2">
      <c r="A1278" s="249">
        <v>40756</v>
      </c>
      <c r="B1278" s="249" t="s">
        <v>17</v>
      </c>
      <c r="C1278">
        <v>220344</v>
      </c>
      <c r="E1278" s="114"/>
    </row>
    <row r="1279" spans="1:5" x14ac:dyDescent="0.2">
      <c r="A1279" s="249">
        <v>40787</v>
      </c>
      <c r="B1279" s="249" t="s">
        <v>17</v>
      </c>
      <c r="C1279">
        <v>221239</v>
      </c>
      <c r="E1279" s="114"/>
    </row>
    <row r="1280" spans="1:5" x14ac:dyDescent="0.2">
      <c r="A1280" s="249">
        <v>40817</v>
      </c>
      <c r="B1280" s="249" t="s">
        <v>17</v>
      </c>
      <c r="C1280">
        <v>218309</v>
      </c>
      <c r="E1280" s="114"/>
    </row>
    <row r="1281" spans="1:5" x14ac:dyDescent="0.2">
      <c r="A1281" s="249">
        <v>40848</v>
      </c>
      <c r="B1281" s="249" t="s">
        <v>17</v>
      </c>
      <c r="C1281">
        <v>219732</v>
      </c>
      <c r="E1281" s="114"/>
    </row>
    <row r="1282" spans="1:5" x14ac:dyDescent="0.2">
      <c r="A1282" s="249">
        <v>40878</v>
      </c>
      <c r="B1282" s="249" t="s">
        <v>17</v>
      </c>
      <c r="C1282">
        <v>219371</v>
      </c>
      <c r="E1282" s="114"/>
    </row>
    <row r="1283" spans="1:5" x14ac:dyDescent="0.2">
      <c r="A1283" s="249">
        <v>40909</v>
      </c>
      <c r="B1283" s="249" t="s">
        <v>17</v>
      </c>
      <c r="C1283">
        <v>217660</v>
      </c>
      <c r="E1283" s="114"/>
    </row>
    <row r="1284" spans="1:5" x14ac:dyDescent="0.2">
      <c r="A1284" s="249">
        <v>40940</v>
      </c>
      <c r="B1284" s="249" t="s">
        <v>17</v>
      </c>
      <c r="C1284">
        <v>218487</v>
      </c>
      <c r="E1284" s="114"/>
    </row>
    <row r="1285" spans="1:5" x14ac:dyDescent="0.2">
      <c r="A1285" s="249">
        <v>40969</v>
      </c>
      <c r="B1285" s="249" t="s">
        <v>17</v>
      </c>
      <c r="C1285">
        <v>219094</v>
      </c>
      <c r="E1285" s="114"/>
    </row>
    <row r="1286" spans="1:5" x14ac:dyDescent="0.2">
      <c r="A1286" s="249">
        <v>41000</v>
      </c>
      <c r="B1286" s="249" t="s">
        <v>17</v>
      </c>
      <c r="C1286">
        <v>223223</v>
      </c>
      <c r="E1286" s="114"/>
    </row>
    <row r="1287" spans="1:5" x14ac:dyDescent="0.2">
      <c r="A1287" s="249">
        <v>41030</v>
      </c>
      <c r="B1287" s="249" t="s">
        <v>17</v>
      </c>
      <c r="C1287">
        <v>223509</v>
      </c>
      <c r="E1287" s="114"/>
    </row>
    <row r="1288" spans="1:5" x14ac:dyDescent="0.2">
      <c r="A1288" s="249">
        <v>41061</v>
      </c>
      <c r="B1288" s="249" t="s">
        <v>17</v>
      </c>
      <c r="C1288">
        <v>224379</v>
      </c>
      <c r="E1288" s="114"/>
    </row>
    <row r="1289" spans="1:5" x14ac:dyDescent="0.2">
      <c r="A1289" s="249">
        <v>41091</v>
      </c>
      <c r="B1289" s="249" t="s">
        <v>17</v>
      </c>
      <c r="C1289">
        <v>226770</v>
      </c>
      <c r="E1289" s="114"/>
    </row>
    <row r="1290" spans="1:5" x14ac:dyDescent="0.2">
      <c r="A1290" s="249">
        <v>41122</v>
      </c>
      <c r="B1290" s="249" t="s">
        <v>17</v>
      </c>
      <c r="C1290">
        <v>227861</v>
      </c>
      <c r="E1290" s="114"/>
    </row>
    <row r="1291" spans="1:5" x14ac:dyDescent="0.2">
      <c r="A1291" s="249">
        <v>41153</v>
      </c>
      <c r="B1291" s="249" t="s">
        <v>17</v>
      </c>
      <c r="C1291">
        <v>228457</v>
      </c>
      <c r="E1291" s="114"/>
    </row>
    <row r="1292" spans="1:5" x14ac:dyDescent="0.2">
      <c r="A1292" s="249">
        <v>41183</v>
      </c>
      <c r="B1292" s="249" t="s">
        <v>17</v>
      </c>
      <c r="C1292">
        <v>224927</v>
      </c>
      <c r="E1292" s="114"/>
    </row>
    <row r="1293" spans="1:5" x14ac:dyDescent="0.2">
      <c r="A1293" s="249">
        <v>41214</v>
      </c>
      <c r="B1293" s="249" t="s">
        <v>17</v>
      </c>
      <c r="C1293">
        <v>224563</v>
      </c>
      <c r="E1293" s="114"/>
    </row>
    <row r="1294" spans="1:5" x14ac:dyDescent="0.2">
      <c r="A1294" s="249">
        <v>41244</v>
      </c>
      <c r="B1294" s="249" t="s">
        <v>17</v>
      </c>
      <c r="C1294">
        <v>225865</v>
      </c>
      <c r="E1294" s="114"/>
    </row>
    <row r="1295" spans="1:5" x14ac:dyDescent="0.2">
      <c r="A1295" s="249">
        <v>41275</v>
      </c>
      <c r="B1295" s="249" t="s">
        <v>17</v>
      </c>
      <c r="C1295">
        <v>225210</v>
      </c>
      <c r="E1295" s="114"/>
    </row>
    <row r="1296" spans="1:5" x14ac:dyDescent="0.2">
      <c r="A1296" s="249">
        <v>41306</v>
      </c>
      <c r="B1296" s="249" t="s">
        <v>17</v>
      </c>
      <c r="C1296">
        <v>223861</v>
      </c>
      <c r="E1296" s="114"/>
    </row>
    <row r="1297" spans="1:5" x14ac:dyDescent="0.2">
      <c r="A1297" s="249">
        <v>41334</v>
      </c>
      <c r="B1297" s="249" t="s">
        <v>17</v>
      </c>
      <c r="C1297">
        <v>225295</v>
      </c>
      <c r="E1297" s="114"/>
    </row>
    <row r="1298" spans="1:5" x14ac:dyDescent="0.2">
      <c r="A1298" s="249">
        <v>41365</v>
      </c>
      <c r="B1298" s="249" t="s">
        <v>17</v>
      </c>
      <c r="C1298">
        <v>227862</v>
      </c>
      <c r="E1298" s="114"/>
    </row>
    <row r="1299" spans="1:5" x14ac:dyDescent="0.2">
      <c r="A1299" s="249">
        <v>41395</v>
      </c>
      <c r="B1299" s="249" t="s">
        <v>17</v>
      </c>
      <c r="C1299">
        <v>228343</v>
      </c>
      <c r="E1299" s="114"/>
    </row>
    <row r="1300" spans="1:5" x14ac:dyDescent="0.2">
      <c r="A1300" s="249">
        <v>41426</v>
      </c>
      <c r="B1300" s="249" t="s">
        <v>17</v>
      </c>
      <c r="C1300">
        <v>230987</v>
      </c>
      <c r="E1300" s="114"/>
    </row>
    <row r="1301" spans="1:5" x14ac:dyDescent="0.2">
      <c r="A1301" s="249">
        <v>41456</v>
      </c>
      <c r="B1301" s="249" t="s">
        <v>17</v>
      </c>
      <c r="C1301">
        <v>233752</v>
      </c>
      <c r="E1301" s="114"/>
    </row>
    <row r="1302" spans="1:5" x14ac:dyDescent="0.2">
      <c r="A1302" s="249">
        <v>41487</v>
      </c>
      <c r="B1302" s="249" t="s">
        <v>17</v>
      </c>
      <c r="C1302">
        <v>234507</v>
      </c>
      <c r="E1302" s="114"/>
    </row>
    <row r="1303" spans="1:5" x14ac:dyDescent="0.2">
      <c r="A1303" s="249">
        <v>41518</v>
      </c>
      <c r="B1303" s="249" t="s">
        <v>17</v>
      </c>
      <c r="C1303">
        <v>235143</v>
      </c>
      <c r="E1303" s="114"/>
    </row>
    <row r="1304" spans="1:5" x14ac:dyDescent="0.2">
      <c r="A1304" s="249">
        <v>41548</v>
      </c>
      <c r="B1304" s="249" t="s">
        <v>17</v>
      </c>
      <c r="C1304">
        <v>235311</v>
      </c>
      <c r="E1304" s="114"/>
    </row>
    <row r="1305" spans="1:5" x14ac:dyDescent="0.2">
      <c r="A1305" s="249">
        <v>41579</v>
      </c>
      <c r="B1305" s="249" t="s">
        <v>17</v>
      </c>
      <c r="C1305">
        <v>237224</v>
      </c>
      <c r="E1305" s="114"/>
    </row>
    <row r="1306" spans="1:5" x14ac:dyDescent="0.2">
      <c r="A1306" s="249">
        <v>41609</v>
      </c>
      <c r="B1306" s="249" t="s">
        <v>17</v>
      </c>
      <c r="C1306">
        <v>238975</v>
      </c>
      <c r="E1306" s="114"/>
    </row>
    <row r="1307" spans="1:5" x14ac:dyDescent="0.2">
      <c r="A1307" s="249">
        <v>41640</v>
      </c>
      <c r="B1307" s="249" t="s">
        <v>17</v>
      </c>
      <c r="C1307">
        <v>240961</v>
      </c>
      <c r="E1307" s="114"/>
    </row>
    <row r="1308" spans="1:5" x14ac:dyDescent="0.2">
      <c r="A1308" s="249">
        <v>41671</v>
      </c>
      <c r="B1308" s="249" t="s">
        <v>17</v>
      </c>
      <c r="C1308">
        <v>241314</v>
      </c>
      <c r="E1308" s="114"/>
    </row>
    <row r="1309" spans="1:5" x14ac:dyDescent="0.2">
      <c r="A1309" s="249">
        <v>41699</v>
      </c>
      <c r="B1309" s="249" t="s">
        <v>17</v>
      </c>
      <c r="C1309">
        <v>243371</v>
      </c>
      <c r="E1309" s="114"/>
    </row>
    <row r="1310" spans="1:5" x14ac:dyDescent="0.2">
      <c r="A1310" s="249">
        <v>41730</v>
      </c>
      <c r="B1310" s="249" t="s">
        <v>17</v>
      </c>
      <c r="C1310">
        <v>247105</v>
      </c>
      <c r="E1310" s="114"/>
    </row>
    <row r="1311" spans="1:5" x14ac:dyDescent="0.2">
      <c r="A1311" s="249">
        <v>41760</v>
      </c>
      <c r="B1311" s="249" t="s">
        <v>17</v>
      </c>
      <c r="C1311">
        <v>251395</v>
      </c>
      <c r="E1311" s="114"/>
    </row>
    <row r="1312" spans="1:5" x14ac:dyDescent="0.2">
      <c r="A1312" s="249">
        <v>41791</v>
      </c>
      <c r="B1312" s="249" t="s">
        <v>17</v>
      </c>
      <c r="C1312">
        <v>253441</v>
      </c>
      <c r="E1312" s="114"/>
    </row>
    <row r="1313" spans="1:5" x14ac:dyDescent="0.2">
      <c r="A1313" s="249">
        <v>41821</v>
      </c>
      <c r="B1313" s="249" t="s">
        <v>17</v>
      </c>
      <c r="C1313">
        <v>257701</v>
      </c>
      <c r="E1313" s="114"/>
    </row>
    <row r="1314" spans="1:5" x14ac:dyDescent="0.2">
      <c r="A1314" s="249">
        <v>41852</v>
      </c>
      <c r="B1314" s="249" t="s">
        <v>17</v>
      </c>
      <c r="C1314">
        <v>261254</v>
      </c>
      <c r="E1314" s="114"/>
    </row>
    <row r="1315" spans="1:5" x14ac:dyDescent="0.2">
      <c r="A1315" s="249">
        <v>41883</v>
      </c>
      <c r="B1315" s="249" t="s">
        <v>17</v>
      </c>
      <c r="C1315">
        <v>263171</v>
      </c>
      <c r="E1315" s="114"/>
    </row>
    <row r="1316" spans="1:5" x14ac:dyDescent="0.2">
      <c r="A1316" s="249">
        <v>41913</v>
      </c>
      <c r="B1316" s="249" t="s">
        <v>17</v>
      </c>
      <c r="C1316">
        <v>263518</v>
      </c>
      <c r="E1316" s="114"/>
    </row>
    <row r="1317" spans="1:5" x14ac:dyDescent="0.2">
      <c r="A1317" s="249">
        <v>41944</v>
      </c>
      <c r="B1317" s="249" t="s">
        <v>17</v>
      </c>
      <c r="C1317">
        <v>262969</v>
      </c>
      <c r="E1317" s="114"/>
    </row>
    <row r="1318" spans="1:5" x14ac:dyDescent="0.2">
      <c r="A1318" s="249">
        <v>41974</v>
      </c>
      <c r="B1318" s="249" t="s">
        <v>17</v>
      </c>
      <c r="C1318">
        <v>264217</v>
      </c>
      <c r="E1318" s="114"/>
    </row>
    <row r="1319" spans="1:5" x14ac:dyDescent="0.2">
      <c r="A1319" s="249">
        <v>42005</v>
      </c>
      <c r="B1319" s="249" t="s">
        <v>17</v>
      </c>
      <c r="C1319">
        <v>264848</v>
      </c>
      <c r="E1319" s="114"/>
    </row>
    <row r="1320" spans="1:5" x14ac:dyDescent="0.2">
      <c r="A1320" s="249">
        <v>42036</v>
      </c>
      <c r="B1320" s="249" t="s">
        <v>17</v>
      </c>
      <c r="C1320">
        <v>264568</v>
      </c>
      <c r="E1320" s="114"/>
    </row>
    <row r="1321" spans="1:5" x14ac:dyDescent="0.2">
      <c r="A1321" s="249">
        <v>42064</v>
      </c>
      <c r="B1321" s="249" t="s">
        <v>17</v>
      </c>
      <c r="C1321">
        <v>265090</v>
      </c>
      <c r="E1321" s="114"/>
    </row>
    <row r="1322" spans="1:5" x14ac:dyDescent="0.2">
      <c r="A1322" s="249">
        <v>42095</v>
      </c>
      <c r="B1322" s="249" t="s">
        <v>17</v>
      </c>
      <c r="C1322">
        <v>268550</v>
      </c>
      <c r="E1322" s="114"/>
    </row>
    <row r="1323" spans="1:5" x14ac:dyDescent="0.2">
      <c r="A1323" s="249">
        <v>42125</v>
      </c>
      <c r="B1323" s="249" t="s">
        <v>17</v>
      </c>
      <c r="C1323">
        <v>271147</v>
      </c>
      <c r="E1323" s="114"/>
    </row>
    <row r="1324" spans="1:5" x14ac:dyDescent="0.2">
      <c r="A1324" s="249">
        <v>42156</v>
      </c>
      <c r="B1324" s="249" t="s">
        <v>17</v>
      </c>
      <c r="C1324">
        <v>275224</v>
      </c>
      <c r="E1324" s="114"/>
    </row>
    <row r="1325" spans="1:5" x14ac:dyDescent="0.2">
      <c r="A1325" s="249">
        <v>42186</v>
      </c>
      <c r="B1325" s="249" t="s">
        <v>17</v>
      </c>
      <c r="C1325">
        <v>279875</v>
      </c>
      <c r="E1325" s="114"/>
    </row>
    <row r="1326" spans="1:5" x14ac:dyDescent="0.2">
      <c r="A1326" s="249">
        <v>42217</v>
      </c>
      <c r="B1326" s="249" t="s">
        <v>17</v>
      </c>
      <c r="C1326">
        <v>283369</v>
      </c>
      <c r="E1326" s="114"/>
    </row>
    <row r="1327" spans="1:5" x14ac:dyDescent="0.2">
      <c r="A1327" s="249">
        <v>42248</v>
      </c>
      <c r="B1327" s="249" t="s">
        <v>17</v>
      </c>
      <c r="C1327">
        <v>284374</v>
      </c>
      <c r="E1327" s="114"/>
    </row>
    <row r="1328" spans="1:5" x14ac:dyDescent="0.2">
      <c r="A1328" s="249">
        <v>42278</v>
      </c>
      <c r="B1328" s="249" t="s">
        <v>17</v>
      </c>
      <c r="C1328">
        <v>286452</v>
      </c>
      <c r="E1328" s="114"/>
    </row>
    <row r="1329" spans="1:5" x14ac:dyDescent="0.2">
      <c r="A1329" s="249">
        <v>42309</v>
      </c>
      <c r="B1329" s="249" t="s">
        <v>17</v>
      </c>
      <c r="C1329">
        <v>288509</v>
      </c>
      <c r="E1329" s="114"/>
    </row>
    <row r="1330" spans="1:5" x14ac:dyDescent="0.2">
      <c r="A1330" s="249">
        <v>42339</v>
      </c>
      <c r="B1330" s="249" t="s">
        <v>17</v>
      </c>
      <c r="C1330">
        <v>291298</v>
      </c>
      <c r="E1330" s="114"/>
    </row>
    <row r="1331" spans="1:5" x14ac:dyDescent="0.2">
      <c r="A1331" s="249">
        <v>42370</v>
      </c>
      <c r="B1331" s="249" t="s">
        <v>17</v>
      </c>
      <c r="C1331">
        <v>293678</v>
      </c>
      <c r="E1331" s="114"/>
    </row>
    <row r="1332" spans="1:5" x14ac:dyDescent="0.2">
      <c r="A1332" s="249">
        <v>42401</v>
      </c>
      <c r="B1332" s="249" t="s">
        <v>17</v>
      </c>
      <c r="C1332">
        <v>295613</v>
      </c>
      <c r="E1332" s="114"/>
    </row>
    <row r="1333" spans="1:5" x14ac:dyDescent="0.2">
      <c r="A1333" s="249">
        <v>42430</v>
      </c>
      <c r="B1333" s="249" t="s">
        <v>17</v>
      </c>
      <c r="C1333">
        <v>300201</v>
      </c>
      <c r="E1333" s="114"/>
    </row>
    <row r="1334" spans="1:5" x14ac:dyDescent="0.2">
      <c r="A1334" s="249">
        <v>42461</v>
      </c>
      <c r="B1334" s="249" t="s">
        <v>17</v>
      </c>
      <c r="C1334" s="372">
        <v>297712</v>
      </c>
      <c r="E1334" s="114"/>
    </row>
    <row r="1335" spans="1:5" x14ac:dyDescent="0.2">
      <c r="A1335" s="249">
        <v>42491</v>
      </c>
      <c r="B1335" s="249" t="s">
        <v>17</v>
      </c>
      <c r="C1335" s="372">
        <v>301196</v>
      </c>
      <c r="E1335" s="114"/>
    </row>
    <row r="1336" spans="1:5" x14ac:dyDescent="0.2">
      <c r="A1336" s="249">
        <v>42522</v>
      </c>
      <c r="B1336" s="249" t="s">
        <v>17</v>
      </c>
      <c r="C1336" s="372">
        <v>305155</v>
      </c>
      <c r="E1336" s="114"/>
    </row>
    <row r="1337" spans="1:5" x14ac:dyDescent="0.2">
      <c r="A1337" s="249">
        <v>42552</v>
      </c>
      <c r="B1337" s="249" t="s">
        <v>17</v>
      </c>
      <c r="C1337" s="372">
        <v>309127</v>
      </c>
      <c r="E1337" s="114"/>
    </row>
    <row r="1338" spans="1:5" x14ac:dyDescent="0.2">
      <c r="A1338" s="249">
        <v>42583</v>
      </c>
      <c r="B1338" s="249" t="s">
        <v>17</v>
      </c>
      <c r="C1338" s="372">
        <v>309998</v>
      </c>
      <c r="E1338" s="114"/>
    </row>
    <row r="1339" spans="1:5" x14ac:dyDescent="0.2">
      <c r="A1339" s="249">
        <v>42614</v>
      </c>
      <c r="B1339" s="249" t="s">
        <v>17</v>
      </c>
      <c r="C1339" s="372">
        <v>307620</v>
      </c>
      <c r="E1339" s="114"/>
    </row>
    <row r="1340" spans="1:5" x14ac:dyDescent="0.2">
      <c r="A1340" s="249">
        <v>42644</v>
      </c>
      <c r="B1340" s="249" t="s">
        <v>17</v>
      </c>
      <c r="C1340" s="372">
        <v>308295</v>
      </c>
      <c r="E1340" s="114"/>
    </row>
    <row r="1341" spans="1:5" x14ac:dyDescent="0.2">
      <c r="A1341" s="249">
        <v>42675</v>
      </c>
      <c r="B1341" s="249" t="s">
        <v>17</v>
      </c>
      <c r="C1341" s="372">
        <v>308223</v>
      </c>
      <c r="E1341" s="114"/>
    </row>
    <row r="1342" spans="1:5" x14ac:dyDescent="0.2">
      <c r="A1342" s="249">
        <v>42705</v>
      </c>
      <c r="B1342" s="249" t="s">
        <v>17</v>
      </c>
      <c r="C1342" s="372">
        <v>309736</v>
      </c>
      <c r="E1342" s="114"/>
    </row>
    <row r="1343" spans="1:5" x14ac:dyDescent="0.2">
      <c r="A1343" s="249">
        <v>42736</v>
      </c>
      <c r="B1343" s="249" t="s">
        <v>17</v>
      </c>
      <c r="C1343" s="372">
        <v>313737</v>
      </c>
      <c r="E1343" s="114"/>
    </row>
    <row r="1344" spans="1:5" x14ac:dyDescent="0.2">
      <c r="A1344" s="249">
        <v>42767</v>
      </c>
      <c r="B1344" s="249" t="s">
        <v>17</v>
      </c>
      <c r="C1344" s="372">
        <v>312567</v>
      </c>
      <c r="E1344" s="114"/>
    </row>
    <row r="1345" spans="1:5" x14ac:dyDescent="0.2">
      <c r="A1345" s="249">
        <v>42795</v>
      </c>
      <c r="B1345" s="249" t="s">
        <v>17</v>
      </c>
      <c r="C1345" s="372">
        <v>314290</v>
      </c>
      <c r="E1345" s="114"/>
    </row>
    <row r="1346" spans="1:5" x14ac:dyDescent="0.2">
      <c r="A1346" s="249">
        <v>42826</v>
      </c>
      <c r="B1346" s="249" t="s">
        <v>17</v>
      </c>
      <c r="C1346" s="372">
        <v>315334</v>
      </c>
      <c r="E1346" s="114"/>
    </row>
    <row r="1347" spans="1:5" x14ac:dyDescent="0.2">
      <c r="A1347" s="249">
        <v>34700</v>
      </c>
      <c r="B1347" s="249" t="s">
        <v>18</v>
      </c>
      <c r="C1347">
        <v>54705</v>
      </c>
      <c r="E1347" s="114"/>
    </row>
    <row r="1348" spans="1:5" x14ac:dyDescent="0.2">
      <c r="A1348" s="249">
        <v>34731</v>
      </c>
      <c r="B1348" s="249" t="s">
        <v>18</v>
      </c>
      <c r="C1348">
        <v>54356</v>
      </c>
      <c r="E1348" s="114"/>
    </row>
    <row r="1349" spans="1:5" x14ac:dyDescent="0.2">
      <c r="A1349" s="249">
        <v>34759</v>
      </c>
      <c r="B1349" s="249" t="s">
        <v>18</v>
      </c>
      <c r="C1349">
        <v>53583</v>
      </c>
      <c r="E1349" s="114"/>
    </row>
    <row r="1350" spans="1:5" x14ac:dyDescent="0.2">
      <c r="A1350" s="249">
        <v>34790</v>
      </c>
      <c r="B1350" s="249" t="s">
        <v>18</v>
      </c>
      <c r="C1350">
        <v>54786</v>
      </c>
      <c r="E1350" s="114"/>
    </row>
    <row r="1351" spans="1:5" x14ac:dyDescent="0.2">
      <c r="A1351" s="249">
        <v>34820</v>
      </c>
      <c r="B1351" s="249" t="s">
        <v>18</v>
      </c>
      <c r="C1351">
        <v>54699</v>
      </c>
      <c r="E1351" s="114"/>
    </row>
    <row r="1352" spans="1:5" x14ac:dyDescent="0.2">
      <c r="A1352" s="249">
        <v>34851</v>
      </c>
      <c r="B1352" s="249" t="s">
        <v>18</v>
      </c>
      <c r="C1352">
        <v>54420</v>
      </c>
      <c r="E1352" s="114"/>
    </row>
    <row r="1353" spans="1:5" x14ac:dyDescent="0.2">
      <c r="A1353" s="249">
        <v>34881</v>
      </c>
      <c r="B1353" s="249" t="s">
        <v>18</v>
      </c>
      <c r="C1353">
        <v>54266</v>
      </c>
      <c r="E1353" s="114"/>
    </row>
    <row r="1354" spans="1:5" x14ac:dyDescent="0.2">
      <c r="A1354" s="249">
        <v>34912</v>
      </c>
      <c r="B1354" s="249" t="s">
        <v>18</v>
      </c>
      <c r="C1354">
        <v>54366</v>
      </c>
      <c r="E1354" s="114"/>
    </row>
    <row r="1355" spans="1:5" x14ac:dyDescent="0.2">
      <c r="A1355" s="249">
        <v>34943</v>
      </c>
      <c r="B1355" s="249" t="s">
        <v>18</v>
      </c>
      <c r="C1355">
        <v>54244</v>
      </c>
      <c r="E1355" s="114"/>
    </row>
    <row r="1356" spans="1:5" x14ac:dyDescent="0.2">
      <c r="A1356" s="249">
        <v>34973</v>
      </c>
      <c r="B1356" s="249" t="s">
        <v>18</v>
      </c>
      <c r="C1356">
        <v>54265</v>
      </c>
      <c r="E1356" s="114"/>
    </row>
    <row r="1357" spans="1:5" x14ac:dyDescent="0.2">
      <c r="A1357" s="249">
        <v>35004</v>
      </c>
      <c r="B1357" s="249" t="s">
        <v>18</v>
      </c>
      <c r="C1357">
        <v>53799</v>
      </c>
      <c r="E1357" s="114"/>
    </row>
    <row r="1358" spans="1:5" x14ac:dyDescent="0.2">
      <c r="A1358" s="249">
        <v>35034</v>
      </c>
      <c r="B1358" s="249" t="s">
        <v>18</v>
      </c>
      <c r="C1358">
        <v>53081</v>
      </c>
      <c r="E1358" s="114"/>
    </row>
    <row r="1359" spans="1:5" x14ac:dyDescent="0.2">
      <c r="A1359" s="249">
        <v>35065</v>
      </c>
      <c r="B1359" s="249" t="s">
        <v>18</v>
      </c>
      <c r="C1359">
        <v>53373</v>
      </c>
      <c r="E1359" s="114"/>
    </row>
    <row r="1360" spans="1:5" x14ac:dyDescent="0.2">
      <c r="A1360" s="249">
        <v>35096</v>
      </c>
      <c r="B1360" s="249" t="s">
        <v>18</v>
      </c>
      <c r="C1360">
        <v>53255</v>
      </c>
      <c r="E1360" s="114"/>
    </row>
    <row r="1361" spans="1:5" x14ac:dyDescent="0.2">
      <c r="A1361" s="249">
        <v>35125</v>
      </c>
      <c r="B1361" s="249" t="s">
        <v>18</v>
      </c>
      <c r="C1361">
        <v>53608</v>
      </c>
      <c r="E1361" s="114"/>
    </row>
    <row r="1362" spans="1:5" x14ac:dyDescent="0.2">
      <c r="A1362" s="249">
        <v>35156</v>
      </c>
      <c r="B1362" s="249" t="s">
        <v>18</v>
      </c>
      <c r="C1362">
        <v>54762</v>
      </c>
      <c r="E1362" s="114"/>
    </row>
    <row r="1363" spans="1:5" x14ac:dyDescent="0.2">
      <c r="A1363" s="249">
        <v>35186</v>
      </c>
      <c r="B1363" s="249" t="s">
        <v>18</v>
      </c>
      <c r="C1363">
        <v>54871</v>
      </c>
      <c r="E1363" s="114"/>
    </row>
    <row r="1364" spans="1:5" x14ac:dyDescent="0.2">
      <c r="A1364" s="249">
        <v>35217</v>
      </c>
      <c r="B1364" s="249" t="s">
        <v>18</v>
      </c>
      <c r="C1364">
        <v>55076</v>
      </c>
      <c r="E1364" s="114"/>
    </row>
    <row r="1365" spans="1:5" x14ac:dyDescent="0.2">
      <c r="A1365" s="249">
        <v>35247</v>
      </c>
      <c r="B1365" s="249" t="s">
        <v>18</v>
      </c>
      <c r="C1365">
        <v>55958</v>
      </c>
      <c r="E1365" s="114"/>
    </row>
    <row r="1366" spans="1:5" x14ac:dyDescent="0.2">
      <c r="A1366" s="249">
        <v>35278</v>
      </c>
      <c r="B1366" s="249" t="s">
        <v>18</v>
      </c>
      <c r="C1366">
        <v>56224</v>
      </c>
      <c r="E1366" s="114"/>
    </row>
    <row r="1367" spans="1:5" x14ac:dyDescent="0.2">
      <c r="A1367" s="249">
        <v>35309</v>
      </c>
      <c r="B1367" s="249" t="s">
        <v>18</v>
      </c>
      <c r="C1367">
        <v>56444</v>
      </c>
      <c r="E1367" s="114"/>
    </row>
    <row r="1368" spans="1:5" x14ac:dyDescent="0.2">
      <c r="A1368" s="249">
        <v>35339</v>
      </c>
      <c r="B1368" s="249" t="s">
        <v>18</v>
      </c>
      <c r="C1368">
        <v>56786</v>
      </c>
      <c r="E1368" s="114"/>
    </row>
    <row r="1369" spans="1:5" x14ac:dyDescent="0.2">
      <c r="A1369" s="249">
        <v>35370</v>
      </c>
      <c r="B1369" s="249" t="s">
        <v>18</v>
      </c>
      <c r="C1369">
        <v>57182</v>
      </c>
      <c r="E1369" s="114"/>
    </row>
    <row r="1370" spans="1:5" x14ac:dyDescent="0.2">
      <c r="A1370" s="249">
        <v>35400</v>
      </c>
      <c r="B1370" s="249" t="s">
        <v>18</v>
      </c>
      <c r="C1370">
        <v>56951</v>
      </c>
      <c r="E1370" s="114"/>
    </row>
    <row r="1371" spans="1:5" x14ac:dyDescent="0.2">
      <c r="A1371" s="249">
        <v>35431</v>
      </c>
      <c r="B1371" s="249" t="s">
        <v>18</v>
      </c>
      <c r="C1371">
        <v>57751</v>
      </c>
      <c r="E1371" s="114"/>
    </row>
    <row r="1372" spans="1:5" x14ac:dyDescent="0.2">
      <c r="A1372" s="249">
        <v>35462</v>
      </c>
      <c r="B1372" s="249" t="s">
        <v>18</v>
      </c>
      <c r="C1372">
        <v>57921</v>
      </c>
      <c r="E1372" s="114"/>
    </row>
    <row r="1373" spans="1:5" x14ac:dyDescent="0.2">
      <c r="A1373" s="249">
        <v>35490</v>
      </c>
      <c r="B1373" s="249" t="s">
        <v>18</v>
      </c>
      <c r="C1373">
        <v>58623</v>
      </c>
      <c r="E1373" s="114"/>
    </row>
    <row r="1374" spans="1:5" x14ac:dyDescent="0.2">
      <c r="A1374" s="249">
        <v>35521</v>
      </c>
      <c r="B1374" s="249" t="s">
        <v>18</v>
      </c>
      <c r="C1374">
        <v>59538</v>
      </c>
      <c r="E1374" s="114"/>
    </row>
    <row r="1375" spans="1:5" x14ac:dyDescent="0.2">
      <c r="A1375" s="249">
        <v>35551</v>
      </c>
      <c r="B1375" s="249" t="s">
        <v>18</v>
      </c>
      <c r="C1375">
        <v>59732</v>
      </c>
      <c r="E1375" s="114"/>
    </row>
    <row r="1376" spans="1:5" x14ac:dyDescent="0.2">
      <c r="A1376" s="249">
        <v>35582</v>
      </c>
      <c r="B1376" s="249" t="s">
        <v>18</v>
      </c>
      <c r="C1376">
        <v>60592</v>
      </c>
      <c r="E1376" s="114"/>
    </row>
    <row r="1377" spans="1:5" x14ac:dyDescent="0.2">
      <c r="A1377" s="249">
        <v>35612</v>
      </c>
      <c r="B1377" s="249" t="s">
        <v>18</v>
      </c>
      <c r="C1377">
        <v>61532</v>
      </c>
      <c r="E1377" s="114"/>
    </row>
    <row r="1378" spans="1:5" x14ac:dyDescent="0.2">
      <c r="A1378" s="249">
        <v>35643</v>
      </c>
      <c r="B1378" s="249" t="s">
        <v>18</v>
      </c>
      <c r="C1378">
        <v>62591</v>
      </c>
      <c r="E1378" s="114"/>
    </row>
    <row r="1379" spans="1:5" x14ac:dyDescent="0.2">
      <c r="A1379" s="249">
        <v>35674</v>
      </c>
      <c r="B1379" s="249" t="s">
        <v>18</v>
      </c>
      <c r="C1379">
        <v>62991</v>
      </c>
      <c r="E1379" s="114"/>
    </row>
    <row r="1380" spans="1:5" x14ac:dyDescent="0.2">
      <c r="A1380" s="249">
        <v>35704</v>
      </c>
      <c r="B1380" s="249" t="s">
        <v>18</v>
      </c>
      <c r="C1380">
        <v>63110</v>
      </c>
      <c r="E1380" s="114"/>
    </row>
    <row r="1381" spans="1:5" x14ac:dyDescent="0.2">
      <c r="A1381" s="249">
        <v>35735</v>
      </c>
      <c r="B1381" s="249" t="s">
        <v>18</v>
      </c>
      <c r="C1381">
        <v>64054</v>
      </c>
      <c r="E1381" s="114"/>
    </row>
    <row r="1382" spans="1:5" x14ac:dyDescent="0.2">
      <c r="A1382" s="249">
        <v>35765</v>
      </c>
      <c r="B1382" s="249" t="s">
        <v>18</v>
      </c>
      <c r="C1382">
        <v>63445</v>
      </c>
      <c r="E1382" s="114"/>
    </row>
    <row r="1383" spans="1:5" x14ac:dyDescent="0.2">
      <c r="A1383" s="249">
        <v>35796</v>
      </c>
      <c r="B1383" s="249" t="s">
        <v>18</v>
      </c>
      <c r="C1383">
        <v>64148</v>
      </c>
      <c r="E1383" s="114"/>
    </row>
    <row r="1384" spans="1:5" x14ac:dyDescent="0.2">
      <c r="A1384" s="249">
        <v>35827</v>
      </c>
      <c r="B1384" s="249" t="s">
        <v>18</v>
      </c>
      <c r="C1384">
        <v>63963</v>
      </c>
      <c r="E1384" s="114"/>
    </row>
    <row r="1385" spans="1:5" x14ac:dyDescent="0.2">
      <c r="A1385" s="249">
        <v>35855</v>
      </c>
      <c r="B1385" s="249" t="s">
        <v>18</v>
      </c>
      <c r="C1385">
        <v>64870</v>
      </c>
      <c r="E1385" s="114"/>
    </row>
    <row r="1386" spans="1:5" x14ac:dyDescent="0.2">
      <c r="A1386" s="249">
        <v>35886</v>
      </c>
      <c r="B1386" s="249" t="s">
        <v>18</v>
      </c>
      <c r="C1386">
        <v>66258</v>
      </c>
      <c r="E1386" s="114"/>
    </row>
    <row r="1387" spans="1:5" x14ac:dyDescent="0.2">
      <c r="A1387" s="249">
        <v>35916</v>
      </c>
      <c r="B1387" s="249" t="s">
        <v>18</v>
      </c>
      <c r="C1387">
        <v>67018</v>
      </c>
      <c r="E1387" s="114"/>
    </row>
    <row r="1388" spans="1:5" x14ac:dyDescent="0.2">
      <c r="A1388" s="249">
        <v>35947</v>
      </c>
      <c r="B1388" s="249" t="s">
        <v>18</v>
      </c>
      <c r="C1388">
        <v>66736</v>
      </c>
      <c r="E1388" s="114"/>
    </row>
    <row r="1389" spans="1:5" x14ac:dyDescent="0.2">
      <c r="A1389" s="249">
        <v>35977</v>
      </c>
      <c r="B1389" s="249" t="s">
        <v>18</v>
      </c>
      <c r="C1389">
        <v>68712</v>
      </c>
      <c r="E1389" s="114"/>
    </row>
    <row r="1390" spans="1:5" x14ac:dyDescent="0.2">
      <c r="A1390" s="249">
        <v>36008</v>
      </c>
      <c r="B1390" s="249" t="s">
        <v>18</v>
      </c>
      <c r="C1390">
        <v>68913</v>
      </c>
      <c r="E1390" s="114"/>
    </row>
    <row r="1391" spans="1:5" x14ac:dyDescent="0.2">
      <c r="A1391" s="249">
        <v>36039</v>
      </c>
      <c r="B1391" s="249" t="s">
        <v>18</v>
      </c>
      <c r="C1391">
        <v>68213</v>
      </c>
      <c r="E1391" s="114"/>
    </row>
    <row r="1392" spans="1:5" x14ac:dyDescent="0.2">
      <c r="A1392" s="249">
        <v>36069</v>
      </c>
      <c r="B1392" s="249" t="s">
        <v>18</v>
      </c>
      <c r="C1392">
        <v>68126</v>
      </c>
      <c r="E1392" s="114"/>
    </row>
    <row r="1393" spans="1:5" x14ac:dyDescent="0.2">
      <c r="A1393" s="249">
        <v>36100</v>
      </c>
      <c r="B1393" s="249" t="s">
        <v>18</v>
      </c>
      <c r="C1393">
        <v>68951</v>
      </c>
      <c r="E1393" s="114"/>
    </row>
    <row r="1394" spans="1:5" x14ac:dyDescent="0.2">
      <c r="A1394" s="249">
        <v>36130</v>
      </c>
      <c r="B1394" s="249" t="s">
        <v>18</v>
      </c>
      <c r="C1394">
        <v>68368</v>
      </c>
      <c r="E1394" s="114"/>
    </row>
    <row r="1395" spans="1:5" x14ac:dyDescent="0.2">
      <c r="A1395" s="249">
        <v>36161</v>
      </c>
      <c r="B1395" s="249" t="s">
        <v>18</v>
      </c>
      <c r="C1395">
        <v>69448</v>
      </c>
      <c r="E1395" s="114"/>
    </row>
    <row r="1396" spans="1:5" x14ac:dyDescent="0.2">
      <c r="A1396" s="249">
        <v>36192</v>
      </c>
      <c r="B1396" s="249" t="s">
        <v>18</v>
      </c>
      <c r="C1396">
        <v>69380</v>
      </c>
      <c r="E1396" s="114"/>
    </row>
    <row r="1397" spans="1:5" x14ac:dyDescent="0.2">
      <c r="A1397" s="249">
        <v>36220</v>
      </c>
      <c r="B1397" s="249" t="s">
        <v>18</v>
      </c>
      <c r="C1397">
        <v>70924</v>
      </c>
      <c r="E1397" s="114"/>
    </row>
    <row r="1398" spans="1:5" x14ac:dyDescent="0.2">
      <c r="A1398" s="249">
        <v>36251</v>
      </c>
      <c r="B1398" s="249" t="s">
        <v>18</v>
      </c>
      <c r="C1398">
        <v>71531</v>
      </c>
      <c r="E1398" s="114"/>
    </row>
    <row r="1399" spans="1:5" x14ac:dyDescent="0.2">
      <c r="A1399" s="249">
        <v>36281</v>
      </c>
      <c r="B1399" s="249" t="s">
        <v>18</v>
      </c>
      <c r="C1399">
        <v>72521</v>
      </c>
      <c r="E1399" s="114"/>
    </row>
    <row r="1400" spans="1:5" x14ac:dyDescent="0.2">
      <c r="A1400" s="249">
        <v>36312</v>
      </c>
      <c r="B1400" s="249" t="s">
        <v>18</v>
      </c>
      <c r="C1400">
        <v>73632</v>
      </c>
      <c r="E1400" s="114"/>
    </row>
    <row r="1401" spans="1:5" x14ac:dyDescent="0.2">
      <c r="A1401" s="249">
        <v>36342</v>
      </c>
      <c r="B1401" s="249" t="s">
        <v>18</v>
      </c>
      <c r="C1401">
        <v>74976</v>
      </c>
      <c r="E1401" s="114"/>
    </row>
    <row r="1402" spans="1:5" x14ac:dyDescent="0.2">
      <c r="A1402" s="249">
        <v>36373</v>
      </c>
      <c r="B1402" s="249" t="s">
        <v>18</v>
      </c>
      <c r="C1402">
        <v>75894</v>
      </c>
      <c r="E1402" s="114"/>
    </row>
    <row r="1403" spans="1:5" x14ac:dyDescent="0.2">
      <c r="A1403" s="249">
        <v>36404</v>
      </c>
      <c r="B1403" s="249" t="s">
        <v>18</v>
      </c>
      <c r="C1403">
        <v>78103</v>
      </c>
      <c r="E1403" s="114"/>
    </row>
    <row r="1404" spans="1:5" x14ac:dyDescent="0.2">
      <c r="A1404" s="249">
        <v>36434</v>
      </c>
      <c r="B1404" s="249" t="s">
        <v>18</v>
      </c>
      <c r="C1404">
        <v>78979</v>
      </c>
      <c r="E1404" s="114"/>
    </row>
    <row r="1405" spans="1:5" x14ac:dyDescent="0.2">
      <c r="A1405" s="249">
        <v>36465</v>
      </c>
      <c r="B1405" s="249" t="s">
        <v>18</v>
      </c>
      <c r="C1405">
        <v>79882</v>
      </c>
      <c r="E1405" s="114"/>
    </row>
    <row r="1406" spans="1:5" x14ac:dyDescent="0.2">
      <c r="A1406" s="249">
        <v>36495</v>
      </c>
      <c r="B1406" s="249" t="s">
        <v>18</v>
      </c>
      <c r="C1406">
        <v>81210</v>
      </c>
      <c r="E1406" s="114"/>
    </row>
    <row r="1407" spans="1:5" x14ac:dyDescent="0.2">
      <c r="A1407" s="249">
        <v>36526</v>
      </c>
      <c r="B1407" s="249" t="s">
        <v>18</v>
      </c>
      <c r="C1407">
        <v>81381</v>
      </c>
      <c r="E1407" s="114"/>
    </row>
    <row r="1408" spans="1:5" x14ac:dyDescent="0.2">
      <c r="A1408" s="249">
        <v>36557</v>
      </c>
      <c r="B1408" s="249" t="s">
        <v>18</v>
      </c>
      <c r="C1408">
        <v>82595</v>
      </c>
      <c r="E1408" s="114"/>
    </row>
    <row r="1409" spans="1:5" x14ac:dyDescent="0.2">
      <c r="A1409" s="249">
        <v>36586</v>
      </c>
      <c r="B1409" s="249" t="s">
        <v>18</v>
      </c>
      <c r="C1409">
        <v>84214</v>
      </c>
      <c r="E1409" s="114"/>
    </row>
    <row r="1410" spans="1:5" x14ac:dyDescent="0.2">
      <c r="A1410" s="249">
        <v>36617</v>
      </c>
      <c r="B1410" s="249" t="s">
        <v>18</v>
      </c>
      <c r="C1410">
        <v>86912</v>
      </c>
      <c r="E1410" s="114"/>
    </row>
    <row r="1411" spans="1:5" x14ac:dyDescent="0.2">
      <c r="A1411" s="249">
        <v>36647</v>
      </c>
      <c r="B1411" s="249" t="s">
        <v>18</v>
      </c>
      <c r="C1411">
        <v>88141</v>
      </c>
      <c r="E1411" s="114"/>
    </row>
    <row r="1412" spans="1:5" x14ac:dyDescent="0.2">
      <c r="A1412" s="249">
        <v>36678</v>
      </c>
      <c r="B1412" s="249" t="s">
        <v>18</v>
      </c>
      <c r="C1412">
        <v>89406</v>
      </c>
      <c r="E1412" s="114"/>
    </row>
    <row r="1413" spans="1:5" x14ac:dyDescent="0.2">
      <c r="A1413" s="249">
        <v>36708</v>
      </c>
      <c r="B1413" s="249" t="s">
        <v>18</v>
      </c>
      <c r="C1413">
        <v>91214</v>
      </c>
      <c r="E1413" s="114"/>
    </row>
    <row r="1414" spans="1:5" x14ac:dyDescent="0.2">
      <c r="A1414" s="249">
        <v>36739</v>
      </c>
      <c r="B1414" s="249" t="s">
        <v>18</v>
      </c>
      <c r="C1414">
        <v>92258</v>
      </c>
      <c r="E1414" s="114"/>
    </row>
    <row r="1415" spans="1:5" x14ac:dyDescent="0.2">
      <c r="A1415" s="249">
        <v>36770</v>
      </c>
      <c r="B1415" s="249" t="s">
        <v>18</v>
      </c>
      <c r="C1415">
        <v>92647</v>
      </c>
      <c r="E1415" s="114"/>
    </row>
    <row r="1416" spans="1:5" x14ac:dyDescent="0.2">
      <c r="A1416" s="249">
        <v>36800</v>
      </c>
      <c r="B1416" s="249" t="s">
        <v>18</v>
      </c>
      <c r="C1416">
        <v>92617</v>
      </c>
      <c r="E1416" s="114"/>
    </row>
    <row r="1417" spans="1:5" x14ac:dyDescent="0.2">
      <c r="A1417" s="249">
        <v>36831</v>
      </c>
      <c r="B1417" s="249" t="s">
        <v>18</v>
      </c>
      <c r="C1417">
        <v>92584</v>
      </c>
      <c r="E1417" s="114"/>
    </row>
    <row r="1418" spans="1:5" x14ac:dyDescent="0.2">
      <c r="A1418" s="249">
        <v>36861</v>
      </c>
      <c r="B1418" s="249" t="s">
        <v>18</v>
      </c>
      <c r="C1418">
        <v>92016</v>
      </c>
      <c r="E1418" s="114"/>
    </row>
    <row r="1419" spans="1:5" x14ac:dyDescent="0.2">
      <c r="A1419" s="249">
        <v>36892</v>
      </c>
      <c r="B1419" s="249" t="s">
        <v>18</v>
      </c>
      <c r="C1419">
        <v>92100</v>
      </c>
      <c r="E1419" s="114"/>
    </row>
    <row r="1420" spans="1:5" x14ac:dyDescent="0.2">
      <c r="A1420" s="249">
        <v>36923</v>
      </c>
      <c r="B1420" s="249" t="s">
        <v>18</v>
      </c>
      <c r="C1420">
        <v>92717</v>
      </c>
      <c r="E1420" s="114"/>
    </row>
    <row r="1421" spans="1:5" x14ac:dyDescent="0.2">
      <c r="A1421" s="249">
        <v>36951</v>
      </c>
      <c r="B1421" s="249" t="s">
        <v>18</v>
      </c>
      <c r="C1421">
        <v>94674</v>
      </c>
      <c r="E1421" s="114"/>
    </row>
    <row r="1422" spans="1:5" x14ac:dyDescent="0.2">
      <c r="A1422" s="249">
        <v>36982</v>
      </c>
      <c r="B1422" s="249" t="s">
        <v>18</v>
      </c>
      <c r="C1422">
        <v>97798</v>
      </c>
      <c r="E1422" s="114"/>
    </row>
    <row r="1423" spans="1:5" x14ac:dyDescent="0.2">
      <c r="A1423" s="249">
        <v>37012</v>
      </c>
      <c r="B1423" s="249" t="s">
        <v>18</v>
      </c>
      <c r="C1423">
        <v>98508</v>
      </c>
      <c r="E1423" s="114"/>
    </row>
    <row r="1424" spans="1:5" x14ac:dyDescent="0.2">
      <c r="A1424" s="249">
        <v>37043</v>
      </c>
      <c r="B1424" s="249" t="s">
        <v>18</v>
      </c>
      <c r="C1424">
        <v>99762</v>
      </c>
      <c r="E1424" s="114"/>
    </row>
    <row r="1425" spans="1:5" x14ac:dyDescent="0.2">
      <c r="A1425" s="249">
        <v>37073</v>
      </c>
      <c r="B1425" s="249" t="s">
        <v>18</v>
      </c>
      <c r="C1425">
        <v>102517</v>
      </c>
      <c r="E1425" s="114"/>
    </row>
    <row r="1426" spans="1:5" x14ac:dyDescent="0.2">
      <c r="A1426" s="249">
        <v>37104</v>
      </c>
      <c r="B1426" s="249" t="s">
        <v>18</v>
      </c>
      <c r="C1426">
        <v>104465</v>
      </c>
      <c r="E1426" s="114"/>
    </row>
    <row r="1427" spans="1:5" x14ac:dyDescent="0.2">
      <c r="A1427" s="249">
        <v>37135</v>
      </c>
      <c r="B1427" s="249" t="s">
        <v>18</v>
      </c>
      <c r="C1427">
        <v>105619</v>
      </c>
      <c r="E1427" s="114"/>
    </row>
    <row r="1428" spans="1:5" x14ac:dyDescent="0.2">
      <c r="A1428" s="249">
        <v>37165</v>
      </c>
      <c r="B1428" s="249" t="s">
        <v>18</v>
      </c>
      <c r="C1428">
        <v>106765</v>
      </c>
      <c r="E1428" s="114"/>
    </row>
    <row r="1429" spans="1:5" x14ac:dyDescent="0.2">
      <c r="A1429" s="249">
        <v>37196</v>
      </c>
      <c r="B1429" s="249" t="s">
        <v>18</v>
      </c>
      <c r="C1429">
        <v>107209</v>
      </c>
      <c r="E1429" s="114"/>
    </row>
    <row r="1430" spans="1:5" x14ac:dyDescent="0.2">
      <c r="A1430" s="249">
        <v>37226</v>
      </c>
      <c r="B1430" s="249" t="s">
        <v>18</v>
      </c>
      <c r="C1430">
        <v>107601</v>
      </c>
      <c r="E1430" s="114"/>
    </row>
    <row r="1431" spans="1:5" x14ac:dyDescent="0.2">
      <c r="A1431" s="249">
        <v>37257</v>
      </c>
      <c r="B1431" s="249" t="s">
        <v>18</v>
      </c>
      <c r="C1431">
        <v>108960</v>
      </c>
      <c r="E1431" s="114"/>
    </row>
    <row r="1432" spans="1:5" x14ac:dyDescent="0.2">
      <c r="A1432" s="249">
        <v>37288</v>
      </c>
      <c r="B1432" s="249" t="s">
        <v>18</v>
      </c>
      <c r="C1432">
        <v>109637</v>
      </c>
      <c r="E1432" s="114"/>
    </row>
    <row r="1433" spans="1:5" x14ac:dyDescent="0.2">
      <c r="A1433" s="249">
        <v>37316</v>
      </c>
      <c r="B1433" s="249" t="s">
        <v>18</v>
      </c>
      <c r="C1433">
        <v>113298</v>
      </c>
      <c r="E1433" s="114"/>
    </row>
    <row r="1434" spans="1:5" x14ac:dyDescent="0.2">
      <c r="A1434" s="249">
        <v>37347</v>
      </c>
      <c r="B1434" s="249" t="s">
        <v>18</v>
      </c>
      <c r="C1434">
        <v>115278</v>
      </c>
      <c r="E1434" s="114"/>
    </row>
    <row r="1435" spans="1:5" x14ac:dyDescent="0.2">
      <c r="A1435" s="249">
        <v>37377</v>
      </c>
      <c r="B1435" s="249" t="s">
        <v>18</v>
      </c>
      <c r="C1435">
        <v>118717</v>
      </c>
      <c r="E1435" s="114"/>
    </row>
    <row r="1436" spans="1:5" x14ac:dyDescent="0.2">
      <c r="A1436" s="249">
        <v>37408</v>
      </c>
      <c r="B1436" s="249" t="s">
        <v>18</v>
      </c>
      <c r="C1436">
        <v>122468</v>
      </c>
      <c r="E1436" s="114"/>
    </row>
    <row r="1437" spans="1:5" x14ac:dyDescent="0.2">
      <c r="A1437" s="249">
        <v>37438</v>
      </c>
      <c r="B1437" s="249" t="s">
        <v>18</v>
      </c>
      <c r="C1437">
        <v>126349</v>
      </c>
      <c r="E1437" s="114"/>
    </row>
    <row r="1438" spans="1:5" x14ac:dyDescent="0.2">
      <c r="A1438" s="249">
        <v>37469</v>
      </c>
      <c r="B1438" s="249" t="s">
        <v>18</v>
      </c>
      <c r="C1438">
        <v>129887</v>
      </c>
      <c r="E1438" s="114"/>
    </row>
    <row r="1439" spans="1:5" x14ac:dyDescent="0.2">
      <c r="A1439" s="249">
        <v>37500</v>
      </c>
      <c r="B1439" s="249" t="s">
        <v>18</v>
      </c>
      <c r="C1439">
        <v>132198</v>
      </c>
      <c r="E1439" s="114"/>
    </row>
    <row r="1440" spans="1:5" x14ac:dyDescent="0.2">
      <c r="A1440" s="249">
        <v>37530</v>
      </c>
      <c r="B1440" s="249" t="s">
        <v>18</v>
      </c>
      <c r="C1440">
        <v>135148</v>
      </c>
      <c r="E1440" s="114"/>
    </row>
    <row r="1441" spans="1:5" x14ac:dyDescent="0.2">
      <c r="A1441" s="249">
        <v>37561</v>
      </c>
      <c r="B1441" s="249" t="s">
        <v>18</v>
      </c>
      <c r="C1441">
        <v>137401</v>
      </c>
      <c r="E1441" s="114"/>
    </row>
    <row r="1442" spans="1:5" x14ac:dyDescent="0.2">
      <c r="A1442" s="249">
        <v>37591</v>
      </c>
      <c r="B1442" s="249" t="s">
        <v>18</v>
      </c>
      <c r="C1442">
        <v>138960</v>
      </c>
      <c r="E1442" s="114"/>
    </row>
    <row r="1443" spans="1:5" x14ac:dyDescent="0.2">
      <c r="A1443" s="249">
        <v>37622</v>
      </c>
      <c r="B1443" s="249" t="s">
        <v>18</v>
      </c>
      <c r="C1443">
        <v>141452</v>
      </c>
      <c r="E1443" s="114"/>
    </row>
    <row r="1444" spans="1:5" x14ac:dyDescent="0.2">
      <c r="A1444" s="249">
        <v>37653</v>
      </c>
      <c r="B1444" s="249" t="s">
        <v>18</v>
      </c>
      <c r="C1444">
        <v>140641</v>
      </c>
      <c r="E1444" s="114"/>
    </row>
    <row r="1445" spans="1:5" x14ac:dyDescent="0.2">
      <c r="A1445" s="249">
        <v>37681</v>
      </c>
      <c r="B1445" s="249" t="s">
        <v>18</v>
      </c>
      <c r="C1445">
        <v>143651</v>
      </c>
      <c r="E1445" s="114"/>
    </row>
    <row r="1446" spans="1:5" x14ac:dyDescent="0.2">
      <c r="A1446" s="249">
        <v>37712</v>
      </c>
      <c r="B1446" s="249" t="s">
        <v>18</v>
      </c>
      <c r="C1446">
        <v>145317</v>
      </c>
      <c r="E1446" s="114"/>
    </row>
    <row r="1447" spans="1:5" x14ac:dyDescent="0.2">
      <c r="A1447" s="249">
        <v>37742</v>
      </c>
      <c r="B1447" s="249" t="s">
        <v>18</v>
      </c>
      <c r="C1447">
        <v>147079</v>
      </c>
      <c r="E1447" s="114"/>
    </row>
    <row r="1448" spans="1:5" x14ac:dyDescent="0.2">
      <c r="A1448" s="249">
        <v>37773</v>
      </c>
      <c r="B1448" s="249" t="s">
        <v>18</v>
      </c>
      <c r="C1448">
        <v>148955</v>
      </c>
      <c r="E1448" s="114"/>
    </row>
    <row r="1449" spans="1:5" x14ac:dyDescent="0.2">
      <c r="A1449" s="249">
        <v>37803</v>
      </c>
      <c r="B1449" s="249" t="s">
        <v>18</v>
      </c>
      <c r="C1449">
        <v>151149</v>
      </c>
      <c r="E1449" s="114"/>
    </row>
    <row r="1450" spans="1:5" x14ac:dyDescent="0.2">
      <c r="A1450" s="249">
        <v>37834</v>
      </c>
      <c r="B1450" s="249" t="s">
        <v>18</v>
      </c>
      <c r="C1450">
        <v>151746</v>
      </c>
      <c r="E1450" s="114"/>
    </row>
    <row r="1451" spans="1:5" x14ac:dyDescent="0.2">
      <c r="A1451" s="249">
        <v>37865</v>
      </c>
      <c r="B1451" s="249" t="s">
        <v>18</v>
      </c>
      <c r="C1451">
        <v>152814</v>
      </c>
      <c r="E1451" s="114"/>
    </row>
    <row r="1452" spans="1:5" x14ac:dyDescent="0.2">
      <c r="A1452" s="249">
        <v>37895</v>
      </c>
      <c r="B1452" s="249" t="s">
        <v>18</v>
      </c>
      <c r="C1452">
        <v>154585</v>
      </c>
      <c r="E1452" s="114"/>
    </row>
    <row r="1453" spans="1:5" x14ac:dyDescent="0.2">
      <c r="A1453" s="249">
        <v>37926</v>
      </c>
      <c r="B1453" s="249" t="s">
        <v>18</v>
      </c>
      <c r="C1453">
        <v>154304</v>
      </c>
      <c r="E1453" s="114"/>
    </row>
    <row r="1454" spans="1:5" x14ac:dyDescent="0.2">
      <c r="A1454" s="249">
        <v>37956</v>
      </c>
      <c r="B1454" s="249" t="s">
        <v>18</v>
      </c>
      <c r="C1454">
        <v>157032</v>
      </c>
      <c r="E1454" s="114"/>
    </row>
    <row r="1455" spans="1:5" x14ac:dyDescent="0.2">
      <c r="A1455" s="249">
        <v>37987</v>
      </c>
      <c r="B1455" s="249" t="s">
        <v>18</v>
      </c>
      <c r="C1455">
        <v>158495</v>
      </c>
      <c r="E1455" s="114"/>
    </row>
    <row r="1456" spans="1:5" x14ac:dyDescent="0.2">
      <c r="A1456" s="249">
        <v>38018</v>
      </c>
      <c r="B1456" s="249" t="s">
        <v>18</v>
      </c>
      <c r="C1456">
        <v>158169</v>
      </c>
      <c r="E1456" s="114"/>
    </row>
    <row r="1457" spans="1:5" x14ac:dyDescent="0.2">
      <c r="A1457" s="249">
        <v>38047</v>
      </c>
      <c r="B1457" s="249" t="s">
        <v>18</v>
      </c>
      <c r="C1457">
        <v>161520</v>
      </c>
      <c r="E1457" s="114"/>
    </row>
    <row r="1458" spans="1:5" x14ac:dyDescent="0.2">
      <c r="A1458" s="249">
        <v>38078</v>
      </c>
      <c r="B1458" s="249" t="s">
        <v>18</v>
      </c>
      <c r="C1458">
        <v>165311</v>
      </c>
      <c r="E1458" s="114"/>
    </row>
    <row r="1459" spans="1:5" x14ac:dyDescent="0.2">
      <c r="A1459" s="249">
        <v>38108</v>
      </c>
      <c r="B1459" s="249" t="s">
        <v>18</v>
      </c>
      <c r="C1459">
        <v>168379</v>
      </c>
      <c r="E1459" s="114"/>
    </row>
    <row r="1460" spans="1:5" x14ac:dyDescent="0.2">
      <c r="A1460" s="249">
        <v>38139</v>
      </c>
      <c r="B1460" s="249" t="s">
        <v>18</v>
      </c>
      <c r="C1460">
        <v>172331</v>
      </c>
      <c r="E1460" s="114"/>
    </row>
    <row r="1461" spans="1:5" x14ac:dyDescent="0.2">
      <c r="A1461" s="249">
        <v>38169</v>
      </c>
      <c r="B1461" s="249" t="s">
        <v>18</v>
      </c>
      <c r="C1461">
        <v>175460</v>
      </c>
      <c r="E1461" s="114"/>
    </row>
    <row r="1462" spans="1:5" x14ac:dyDescent="0.2">
      <c r="A1462" s="249">
        <v>38200</v>
      </c>
      <c r="B1462" s="249" t="s">
        <v>18</v>
      </c>
      <c r="C1462">
        <v>176345</v>
      </c>
      <c r="E1462" s="114"/>
    </row>
    <row r="1463" spans="1:5" x14ac:dyDescent="0.2">
      <c r="A1463" s="249">
        <v>38231</v>
      </c>
      <c r="B1463" s="249" t="s">
        <v>18</v>
      </c>
      <c r="C1463">
        <v>178524</v>
      </c>
      <c r="E1463" s="114"/>
    </row>
    <row r="1464" spans="1:5" x14ac:dyDescent="0.2">
      <c r="A1464" s="249">
        <v>38261</v>
      </c>
      <c r="B1464" s="249" t="s">
        <v>18</v>
      </c>
      <c r="C1464">
        <v>178088</v>
      </c>
      <c r="E1464" s="114"/>
    </row>
    <row r="1465" spans="1:5" x14ac:dyDescent="0.2">
      <c r="A1465" s="249">
        <v>38292</v>
      </c>
      <c r="B1465" s="249" t="s">
        <v>18</v>
      </c>
      <c r="C1465">
        <v>179185</v>
      </c>
      <c r="E1465" s="114"/>
    </row>
    <row r="1466" spans="1:5" x14ac:dyDescent="0.2">
      <c r="A1466" s="249">
        <v>38322</v>
      </c>
      <c r="B1466" s="249" t="s">
        <v>18</v>
      </c>
      <c r="C1466">
        <v>177553</v>
      </c>
      <c r="E1466" s="114"/>
    </row>
    <row r="1467" spans="1:5" x14ac:dyDescent="0.2">
      <c r="A1467" s="249">
        <v>38353</v>
      </c>
      <c r="B1467" s="249" t="s">
        <v>18</v>
      </c>
      <c r="C1467">
        <v>175838</v>
      </c>
      <c r="D1467"/>
    </row>
    <row r="1468" spans="1:5" x14ac:dyDescent="0.2">
      <c r="A1468" s="249">
        <v>38384</v>
      </c>
      <c r="B1468" s="249" t="s">
        <v>18</v>
      </c>
      <c r="C1468">
        <v>176020</v>
      </c>
    </row>
    <row r="1469" spans="1:5" x14ac:dyDescent="0.2">
      <c r="A1469" s="249">
        <v>38412</v>
      </c>
      <c r="B1469" s="249" t="s">
        <v>18</v>
      </c>
      <c r="C1469">
        <v>176376</v>
      </c>
    </row>
    <row r="1470" spans="1:5" x14ac:dyDescent="0.2">
      <c r="A1470" s="249">
        <v>38443</v>
      </c>
      <c r="B1470" s="249" t="s">
        <v>18</v>
      </c>
      <c r="C1470">
        <v>177112</v>
      </c>
    </row>
    <row r="1471" spans="1:5" x14ac:dyDescent="0.2">
      <c r="A1471" s="249">
        <v>38473</v>
      </c>
      <c r="B1471" s="249" t="s">
        <v>18</v>
      </c>
      <c r="C1471">
        <v>177973</v>
      </c>
    </row>
    <row r="1472" spans="1:5" x14ac:dyDescent="0.2">
      <c r="A1472" s="249">
        <v>38504</v>
      </c>
      <c r="B1472" s="249" t="s">
        <v>18</v>
      </c>
      <c r="C1472">
        <v>178555</v>
      </c>
    </row>
    <row r="1473" spans="1:3" x14ac:dyDescent="0.2">
      <c r="A1473" s="249">
        <v>38534</v>
      </c>
      <c r="B1473" s="249" t="s">
        <v>18</v>
      </c>
      <c r="C1473">
        <v>180979</v>
      </c>
    </row>
    <row r="1474" spans="1:3" x14ac:dyDescent="0.2">
      <c r="A1474" s="249">
        <v>38565</v>
      </c>
      <c r="B1474" s="249" t="s">
        <v>18</v>
      </c>
      <c r="C1474">
        <v>180356</v>
      </c>
    </row>
    <row r="1475" spans="1:3" x14ac:dyDescent="0.2">
      <c r="A1475" s="249">
        <v>38596</v>
      </c>
      <c r="B1475" s="249" t="s">
        <v>18</v>
      </c>
      <c r="C1475">
        <v>180846</v>
      </c>
    </row>
    <row r="1476" spans="1:3" x14ac:dyDescent="0.2">
      <c r="A1476" s="249">
        <v>38626</v>
      </c>
      <c r="B1476" s="249" t="s">
        <v>18</v>
      </c>
      <c r="C1476">
        <v>180883</v>
      </c>
    </row>
    <row r="1477" spans="1:3" x14ac:dyDescent="0.2">
      <c r="A1477" s="249">
        <v>38657</v>
      </c>
      <c r="B1477" s="249" t="s">
        <v>18</v>
      </c>
      <c r="C1477">
        <v>180778</v>
      </c>
    </row>
    <row r="1478" spans="1:3" x14ac:dyDescent="0.2">
      <c r="A1478" s="249">
        <v>38687</v>
      </c>
      <c r="B1478" s="249" t="s">
        <v>18</v>
      </c>
      <c r="C1478">
        <v>181798</v>
      </c>
    </row>
    <row r="1479" spans="1:3" x14ac:dyDescent="0.2">
      <c r="A1479" s="249">
        <v>38718</v>
      </c>
      <c r="B1479" s="249" t="s">
        <v>18</v>
      </c>
      <c r="C1479">
        <v>181152</v>
      </c>
    </row>
    <row r="1480" spans="1:3" x14ac:dyDescent="0.2">
      <c r="A1480" s="249">
        <v>38749</v>
      </c>
      <c r="B1480" s="249" t="s">
        <v>18</v>
      </c>
      <c r="C1480">
        <v>180356</v>
      </c>
    </row>
    <row r="1481" spans="1:3" x14ac:dyDescent="0.2">
      <c r="A1481" s="249">
        <v>38777</v>
      </c>
      <c r="B1481" s="249" t="s">
        <v>18</v>
      </c>
      <c r="C1481">
        <v>183672</v>
      </c>
    </row>
    <row r="1482" spans="1:3" x14ac:dyDescent="0.2">
      <c r="A1482" s="249">
        <v>38808</v>
      </c>
      <c r="B1482" s="249" t="s">
        <v>18</v>
      </c>
      <c r="C1482">
        <v>185201</v>
      </c>
    </row>
    <row r="1483" spans="1:3" x14ac:dyDescent="0.2">
      <c r="A1483" s="249">
        <v>38838</v>
      </c>
      <c r="B1483" s="249" t="s">
        <v>18</v>
      </c>
      <c r="C1483">
        <v>187087</v>
      </c>
    </row>
    <row r="1484" spans="1:3" x14ac:dyDescent="0.2">
      <c r="A1484" s="249">
        <v>38869</v>
      </c>
      <c r="B1484" s="249" t="s">
        <v>18</v>
      </c>
      <c r="C1484">
        <v>189380</v>
      </c>
    </row>
    <row r="1485" spans="1:3" x14ac:dyDescent="0.2">
      <c r="A1485" s="249">
        <v>38899</v>
      </c>
      <c r="B1485" s="249" t="s">
        <v>18</v>
      </c>
      <c r="C1485">
        <v>191277</v>
      </c>
    </row>
    <row r="1486" spans="1:3" x14ac:dyDescent="0.2">
      <c r="A1486" s="249">
        <v>38930</v>
      </c>
      <c r="B1486" s="249" t="s">
        <v>18</v>
      </c>
      <c r="C1486">
        <v>193535</v>
      </c>
    </row>
    <row r="1487" spans="1:3" x14ac:dyDescent="0.2">
      <c r="A1487" s="249">
        <v>38961</v>
      </c>
      <c r="B1487" s="249" t="s">
        <v>18</v>
      </c>
      <c r="C1487">
        <v>193878</v>
      </c>
    </row>
    <row r="1488" spans="1:3" x14ac:dyDescent="0.2">
      <c r="A1488" s="249">
        <v>38991</v>
      </c>
      <c r="B1488" s="249" t="s">
        <v>18</v>
      </c>
      <c r="C1488">
        <v>195904</v>
      </c>
    </row>
    <row r="1489" spans="1:3" x14ac:dyDescent="0.2">
      <c r="A1489" s="249">
        <v>39022</v>
      </c>
      <c r="B1489" s="249" t="s">
        <v>18</v>
      </c>
      <c r="C1489">
        <v>197357</v>
      </c>
    </row>
    <row r="1490" spans="1:3" x14ac:dyDescent="0.2">
      <c r="A1490" s="249">
        <v>39052</v>
      </c>
      <c r="B1490" s="249" t="s">
        <v>18</v>
      </c>
      <c r="C1490">
        <v>198583</v>
      </c>
    </row>
    <row r="1491" spans="1:3" x14ac:dyDescent="0.2">
      <c r="A1491" s="249">
        <v>39083</v>
      </c>
      <c r="B1491" s="249" t="s">
        <v>18</v>
      </c>
      <c r="C1491">
        <v>197597</v>
      </c>
    </row>
    <row r="1492" spans="1:3" x14ac:dyDescent="0.2">
      <c r="A1492" s="249">
        <v>39114</v>
      </c>
      <c r="B1492" s="249" t="s">
        <v>18</v>
      </c>
      <c r="C1492">
        <v>198960</v>
      </c>
    </row>
    <row r="1493" spans="1:3" x14ac:dyDescent="0.2">
      <c r="A1493" s="249">
        <v>39142</v>
      </c>
      <c r="B1493" s="249" t="s">
        <v>18</v>
      </c>
      <c r="C1493">
        <v>201839</v>
      </c>
    </row>
    <row r="1494" spans="1:3" x14ac:dyDescent="0.2">
      <c r="A1494" s="249">
        <v>39173</v>
      </c>
      <c r="B1494" s="249" t="s">
        <v>18</v>
      </c>
      <c r="C1494">
        <v>202684</v>
      </c>
    </row>
    <row r="1495" spans="1:3" x14ac:dyDescent="0.2">
      <c r="A1495" s="249">
        <v>39203</v>
      </c>
      <c r="B1495" s="249" t="s">
        <v>18</v>
      </c>
      <c r="C1495">
        <v>205886</v>
      </c>
    </row>
    <row r="1496" spans="1:3" x14ac:dyDescent="0.2">
      <c r="A1496" s="249">
        <v>39234</v>
      </c>
      <c r="B1496" s="249" t="s">
        <v>18</v>
      </c>
      <c r="C1496">
        <v>207413</v>
      </c>
    </row>
    <row r="1497" spans="1:3" x14ac:dyDescent="0.2">
      <c r="A1497" s="249">
        <v>39264</v>
      </c>
      <c r="B1497" s="249" t="s">
        <v>18</v>
      </c>
      <c r="C1497">
        <v>210108</v>
      </c>
    </row>
    <row r="1498" spans="1:3" x14ac:dyDescent="0.2">
      <c r="A1498" s="249">
        <v>39295</v>
      </c>
      <c r="B1498" s="249" t="s">
        <v>18</v>
      </c>
      <c r="C1498">
        <v>211402</v>
      </c>
    </row>
    <row r="1499" spans="1:3" x14ac:dyDescent="0.2">
      <c r="A1499" s="249">
        <v>39326</v>
      </c>
      <c r="B1499" s="249" t="s">
        <v>18</v>
      </c>
      <c r="C1499">
        <v>212666</v>
      </c>
    </row>
    <row r="1500" spans="1:3" x14ac:dyDescent="0.2">
      <c r="A1500" s="249">
        <v>39356</v>
      </c>
      <c r="B1500" s="249" t="s">
        <v>18</v>
      </c>
      <c r="C1500">
        <v>211641</v>
      </c>
    </row>
    <row r="1501" spans="1:3" x14ac:dyDescent="0.2">
      <c r="A1501" s="249">
        <v>39387</v>
      </c>
      <c r="B1501" s="249" t="s">
        <v>18</v>
      </c>
      <c r="C1501">
        <v>211624</v>
      </c>
    </row>
    <row r="1502" spans="1:3" x14ac:dyDescent="0.2">
      <c r="A1502" s="249">
        <v>39417</v>
      </c>
      <c r="B1502" s="249" t="s">
        <v>18</v>
      </c>
      <c r="C1502">
        <v>209153</v>
      </c>
    </row>
    <row r="1503" spans="1:3" x14ac:dyDescent="0.2">
      <c r="A1503" s="249">
        <v>39448</v>
      </c>
      <c r="B1503" s="249" t="s">
        <v>18</v>
      </c>
      <c r="C1503">
        <v>207936</v>
      </c>
    </row>
    <row r="1504" spans="1:3" x14ac:dyDescent="0.2">
      <c r="A1504" s="249">
        <v>39479</v>
      </c>
      <c r="B1504" s="249" t="s">
        <v>18</v>
      </c>
      <c r="C1504">
        <v>203729</v>
      </c>
    </row>
    <row r="1505" spans="1:3" x14ac:dyDescent="0.2">
      <c r="A1505" s="249">
        <v>39508</v>
      </c>
      <c r="B1505" s="249" t="s">
        <v>18</v>
      </c>
      <c r="C1505">
        <v>202208</v>
      </c>
    </row>
    <row r="1506" spans="1:3" x14ac:dyDescent="0.2">
      <c r="A1506" s="249">
        <v>39539</v>
      </c>
      <c r="B1506" s="249" t="s">
        <v>18</v>
      </c>
      <c r="C1506">
        <v>203157</v>
      </c>
    </row>
    <row r="1507" spans="1:3" x14ac:dyDescent="0.2">
      <c r="A1507" s="249">
        <v>39569</v>
      </c>
      <c r="B1507" s="249" t="s">
        <v>18</v>
      </c>
      <c r="C1507">
        <v>203439</v>
      </c>
    </row>
    <row r="1508" spans="1:3" x14ac:dyDescent="0.2">
      <c r="A1508" s="249">
        <v>39600</v>
      </c>
      <c r="B1508" s="249" t="s">
        <v>18</v>
      </c>
      <c r="C1508">
        <v>199568</v>
      </c>
    </row>
    <row r="1509" spans="1:3" x14ac:dyDescent="0.2">
      <c r="A1509" s="249">
        <v>39630</v>
      </c>
      <c r="B1509" s="249" t="s">
        <v>18</v>
      </c>
      <c r="C1509">
        <v>198090</v>
      </c>
    </row>
    <row r="1510" spans="1:3" x14ac:dyDescent="0.2">
      <c r="A1510" s="249">
        <v>39661</v>
      </c>
      <c r="B1510" s="249" t="s">
        <v>18</v>
      </c>
      <c r="C1510">
        <v>194290</v>
      </c>
    </row>
    <row r="1511" spans="1:3" x14ac:dyDescent="0.2">
      <c r="A1511" s="249">
        <v>39692</v>
      </c>
      <c r="B1511" s="249" t="s">
        <v>18</v>
      </c>
      <c r="C1511">
        <v>190686</v>
      </c>
    </row>
    <row r="1512" spans="1:3" x14ac:dyDescent="0.2">
      <c r="A1512" s="249">
        <v>39722</v>
      </c>
      <c r="B1512" s="249" t="s">
        <v>18</v>
      </c>
      <c r="C1512">
        <v>186431</v>
      </c>
    </row>
    <row r="1513" spans="1:3" x14ac:dyDescent="0.2">
      <c r="A1513" s="249">
        <v>39753</v>
      </c>
      <c r="B1513" s="249" t="s">
        <v>18</v>
      </c>
      <c r="C1513">
        <v>179719</v>
      </c>
    </row>
    <row r="1514" spans="1:3" x14ac:dyDescent="0.2">
      <c r="A1514" s="249">
        <v>39783</v>
      </c>
      <c r="B1514" s="249" t="s">
        <v>18</v>
      </c>
      <c r="C1514">
        <v>175280</v>
      </c>
    </row>
    <row r="1515" spans="1:3" x14ac:dyDescent="0.2">
      <c r="A1515" s="249">
        <v>39814</v>
      </c>
      <c r="B1515" s="249" t="s">
        <v>18</v>
      </c>
      <c r="C1515">
        <v>173483</v>
      </c>
    </row>
    <row r="1516" spans="1:3" x14ac:dyDescent="0.2">
      <c r="A1516" s="249">
        <v>39845</v>
      </c>
      <c r="B1516" s="249" t="s">
        <v>18</v>
      </c>
      <c r="C1516">
        <v>173252</v>
      </c>
    </row>
    <row r="1517" spans="1:3" x14ac:dyDescent="0.2">
      <c r="A1517" s="249">
        <v>39873</v>
      </c>
      <c r="B1517" s="249" t="s">
        <v>18</v>
      </c>
      <c r="C1517">
        <v>171666</v>
      </c>
    </row>
    <row r="1518" spans="1:3" x14ac:dyDescent="0.2">
      <c r="A1518" s="249">
        <v>39904</v>
      </c>
      <c r="B1518" s="249" t="s">
        <v>18</v>
      </c>
      <c r="C1518">
        <v>171356</v>
      </c>
    </row>
    <row r="1519" spans="1:3" x14ac:dyDescent="0.2">
      <c r="A1519" s="249">
        <v>39934</v>
      </c>
      <c r="B1519" s="249" t="s">
        <v>18</v>
      </c>
      <c r="C1519">
        <v>174181</v>
      </c>
    </row>
    <row r="1520" spans="1:3" x14ac:dyDescent="0.2">
      <c r="A1520" s="249">
        <v>39965</v>
      </c>
      <c r="B1520" s="249" t="s">
        <v>18</v>
      </c>
      <c r="C1520">
        <v>177983</v>
      </c>
    </row>
    <row r="1521" spans="1:3" x14ac:dyDescent="0.2">
      <c r="A1521" s="249">
        <v>39995</v>
      </c>
      <c r="B1521" s="249" t="s">
        <v>18</v>
      </c>
      <c r="C1521">
        <v>179938</v>
      </c>
    </row>
    <row r="1522" spans="1:3" x14ac:dyDescent="0.2">
      <c r="A1522" s="249">
        <v>40026</v>
      </c>
      <c r="B1522" s="249" t="s">
        <v>18</v>
      </c>
      <c r="C1522">
        <v>181846</v>
      </c>
    </row>
    <row r="1523" spans="1:3" x14ac:dyDescent="0.2">
      <c r="A1523" s="249">
        <v>40057</v>
      </c>
      <c r="B1523" s="249" t="s">
        <v>18</v>
      </c>
      <c r="C1523">
        <v>184484</v>
      </c>
    </row>
    <row r="1524" spans="1:3" x14ac:dyDescent="0.2">
      <c r="A1524" s="249">
        <v>40087</v>
      </c>
      <c r="B1524" s="249" t="s">
        <v>18</v>
      </c>
      <c r="C1524">
        <v>184995</v>
      </c>
    </row>
    <row r="1525" spans="1:3" x14ac:dyDescent="0.2">
      <c r="A1525" s="249">
        <v>40118</v>
      </c>
      <c r="B1525" s="249" t="s">
        <v>18</v>
      </c>
      <c r="C1525">
        <v>185919</v>
      </c>
    </row>
    <row r="1526" spans="1:3" x14ac:dyDescent="0.2">
      <c r="A1526" s="249">
        <v>40148</v>
      </c>
      <c r="B1526" s="249" t="s">
        <v>18</v>
      </c>
      <c r="C1526">
        <v>186816</v>
      </c>
    </row>
    <row r="1527" spans="1:3" x14ac:dyDescent="0.2">
      <c r="A1527" s="249">
        <v>40179</v>
      </c>
      <c r="B1527" s="249" t="s">
        <v>18</v>
      </c>
      <c r="C1527">
        <v>188404</v>
      </c>
    </row>
    <row r="1528" spans="1:3" x14ac:dyDescent="0.2">
      <c r="A1528" s="249">
        <v>40210</v>
      </c>
      <c r="B1528" s="249" t="s">
        <v>18</v>
      </c>
      <c r="C1528">
        <v>189126</v>
      </c>
    </row>
    <row r="1529" spans="1:3" x14ac:dyDescent="0.2">
      <c r="A1529" s="249">
        <v>40238</v>
      </c>
      <c r="B1529" s="249" t="s">
        <v>18</v>
      </c>
      <c r="C1529">
        <v>188491</v>
      </c>
    </row>
    <row r="1530" spans="1:3" x14ac:dyDescent="0.2">
      <c r="A1530" s="249">
        <v>40269</v>
      </c>
      <c r="B1530" s="249" t="s">
        <v>18</v>
      </c>
      <c r="C1530">
        <v>190514</v>
      </c>
    </row>
    <row r="1531" spans="1:3" x14ac:dyDescent="0.2">
      <c r="A1531" s="249">
        <v>40299</v>
      </c>
      <c r="B1531" s="249" t="s">
        <v>18</v>
      </c>
      <c r="C1531">
        <v>192511</v>
      </c>
    </row>
    <row r="1532" spans="1:3" x14ac:dyDescent="0.2">
      <c r="A1532" s="249">
        <v>40330</v>
      </c>
      <c r="B1532" s="249" t="s">
        <v>18</v>
      </c>
      <c r="C1532">
        <v>193285</v>
      </c>
    </row>
    <row r="1533" spans="1:3" x14ac:dyDescent="0.2">
      <c r="A1533" s="249">
        <v>40360</v>
      </c>
      <c r="B1533" s="249" t="s">
        <v>18</v>
      </c>
      <c r="C1533">
        <v>194617</v>
      </c>
    </row>
    <row r="1534" spans="1:3" x14ac:dyDescent="0.2">
      <c r="A1534" s="249">
        <v>40391</v>
      </c>
      <c r="B1534" s="249" t="s">
        <v>18</v>
      </c>
      <c r="C1534">
        <v>196163</v>
      </c>
    </row>
    <row r="1535" spans="1:3" x14ac:dyDescent="0.2">
      <c r="A1535" s="249">
        <v>40422</v>
      </c>
      <c r="B1535" s="249" t="s">
        <v>18</v>
      </c>
      <c r="C1535">
        <v>195803</v>
      </c>
    </row>
    <row r="1536" spans="1:3" x14ac:dyDescent="0.2">
      <c r="A1536" s="249">
        <v>40452</v>
      </c>
      <c r="B1536" s="249" t="s">
        <v>18</v>
      </c>
      <c r="C1536">
        <v>194165</v>
      </c>
    </row>
    <row r="1537" spans="1:3" x14ac:dyDescent="0.2">
      <c r="A1537" s="249">
        <v>40483</v>
      </c>
      <c r="B1537" s="249" t="s">
        <v>18</v>
      </c>
      <c r="C1537">
        <v>191693</v>
      </c>
    </row>
    <row r="1538" spans="1:3" x14ac:dyDescent="0.2">
      <c r="A1538" s="249">
        <v>40513</v>
      </c>
      <c r="B1538" s="249" t="s">
        <v>18</v>
      </c>
      <c r="C1538">
        <v>189735</v>
      </c>
    </row>
    <row r="1539" spans="1:3" x14ac:dyDescent="0.2">
      <c r="A1539" s="249">
        <v>40544</v>
      </c>
      <c r="B1539" s="249" t="s">
        <v>18</v>
      </c>
      <c r="C1539">
        <v>188992</v>
      </c>
    </row>
    <row r="1540" spans="1:3" x14ac:dyDescent="0.2">
      <c r="A1540" s="249">
        <v>40575</v>
      </c>
      <c r="B1540" s="249" t="s">
        <v>18</v>
      </c>
      <c r="C1540">
        <v>187669</v>
      </c>
    </row>
    <row r="1541" spans="1:3" x14ac:dyDescent="0.2">
      <c r="A1541" s="249">
        <v>40603</v>
      </c>
      <c r="B1541" s="249" t="s">
        <v>18</v>
      </c>
      <c r="C1541">
        <v>187586</v>
      </c>
    </row>
    <row r="1542" spans="1:3" x14ac:dyDescent="0.2">
      <c r="A1542" s="249">
        <v>40634</v>
      </c>
      <c r="B1542" s="249" t="s">
        <v>18</v>
      </c>
      <c r="C1542">
        <v>188251</v>
      </c>
    </row>
    <row r="1543" spans="1:3" x14ac:dyDescent="0.2">
      <c r="A1543" s="249">
        <v>40664</v>
      </c>
      <c r="B1543" s="249" t="s">
        <v>18</v>
      </c>
      <c r="C1543">
        <v>187412</v>
      </c>
    </row>
    <row r="1544" spans="1:3" x14ac:dyDescent="0.2">
      <c r="A1544" s="249">
        <v>40695</v>
      </c>
      <c r="B1544" s="249" t="s">
        <v>18</v>
      </c>
      <c r="C1544">
        <v>189494</v>
      </c>
    </row>
    <row r="1545" spans="1:3" x14ac:dyDescent="0.2">
      <c r="A1545" s="249">
        <v>40725</v>
      </c>
      <c r="B1545" s="249" t="s">
        <v>18</v>
      </c>
      <c r="C1545">
        <v>191264</v>
      </c>
    </row>
    <row r="1546" spans="1:3" x14ac:dyDescent="0.2">
      <c r="A1546" s="249">
        <v>40756</v>
      </c>
      <c r="B1546" s="249" t="s">
        <v>18</v>
      </c>
      <c r="C1546">
        <v>191964</v>
      </c>
    </row>
    <row r="1547" spans="1:3" x14ac:dyDescent="0.2">
      <c r="A1547" s="249">
        <v>40787</v>
      </c>
      <c r="B1547" s="249" t="s">
        <v>18</v>
      </c>
      <c r="C1547">
        <v>189499</v>
      </c>
    </row>
    <row r="1548" spans="1:3" x14ac:dyDescent="0.2">
      <c r="A1548" s="249">
        <v>40817</v>
      </c>
      <c r="B1548" s="249" t="s">
        <v>18</v>
      </c>
      <c r="C1548">
        <v>189765</v>
      </c>
    </row>
    <row r="1549" spans="1:3" x14ac:dyDescent="0.2">
      <c r="A1549" s="249">
        <v>40848</v>
      </c>
      <c r="B1549" s="249" t="s">
        <v>18</v>
      </c>
      <c r="C1549">
        <v>188933</v>
      </c>
    </row>
    <row r="1550" spans="1:3" x14ac:dyDescent="0.2">
      <c r="A1550" s="249">
        <v>40878</v>
      </c>
      <c r="B1550" s="249" t="s">
        <v>18</v>
      </c>
      <c r="C1550">
        <v>187426</v>
      </c>
    </row>
    <row r="1551" spans="1:3" x14ac:dyDescent="0.2">
      <c r="A1551" s="249">
        <v>40909</v>
      </c>
      <c r="B1551" s="249" t="s">
        <v>18</v>
      </c>
      <c r="C1551">
        <v>189942</v>
      </c>
    </row>
    <row r="1552" spans="1:3" x14ac:dyDescent="0.2">
      <c r="A1552" s="249">
        <v>40940</v>
      </c>
      <c r="B1552" s="249" t="s">
        <v>18</v>
      </c>
      <c r="C1552">
        <v>189653</v>
      </c>
    </row>
    <row r="1553" spans="1:3" x14ac:dyDescent="0.2">
      <c r="A1553" s="249">
        <v>40969</v>
      </c>
      <c r="B1553" s="249" t="s">
        <v>18</v>
      </c>
      <c r="C1553">
        <v>188079</v>
      </c>
    </row>
    <row r="1554" spans="1:3" x14ac:dyDescent="0.2">
      <c r="A1554" s="249">
        <v>41000</v>
      </c>
      <c r="B1554" s="249" t="s">
        <v>18</v>
      </c>
      <c r="C1554">
        <v>190924</v>
      </c>
    </row>
    <row r="1555" spans="1:3" x14ac:dyDescent="0.2">
      <c r="A1555" s="249">
        <v>41030</v>
      </c>
      <c r="B1555" s="249" t="s">
        <v>18</v>
      </c>
      <c r="C1555">
        <v>190367</v>
      </c>
    </row>
    <row r="1556" spans="1:3" x14ac:dyDescent="0.2">
      <c r="A1556" s="249">
        <v>41061</v>
      </c>
      <c r="B1556" s="249" t="s">
        <v>18</v>
      </c>
      <c r="C1556">
        <v>191813</v>
      </c>
    </row>
    <row r="1557" spans="1:3" x14ac:dyDescent="0.2">
      <c r="A1557" s="249">
        <v>41091</v>
      </c>
      <c r="B1557" s="249" t="s">
        <v>18</v>
      </c>
      <c r="C1557">
        <v>193530</v>
      </c>
    </row>
    <row r="1558" spans="1:3" x14ac:dyDescent="0.2">
      <c r="A1558" s="249">
        <v>41122</v>
      </c>
      <c r="B1558" s="249" t="s">
        <v>18</v>
      </c>
      <c r="C1558">
        <v>192032</v>
      </c>
    </row>
    <row r="1559" spans="1:3" x14ac:dyDescent="0.2">
      <c r="A1559" s="249">
        <v>41153</v>
      </c>
      <c r="B1559" s="249" t="s">
        <v>18</v>
      </c>
      <c r="C1559">
        <v>191674</v>
      </c>
    </row>
    <row r="1560" spans="1:3" x14ac:dyDescent="0.2">
      <c r="A1560" s="249">
        <v>41183</v>
      </c>
      <c r="B1560" s="249" t="s">
        <v>18</v>
      </c>
      <c r="C1560">
        <v>191820</v>
      </c>
    </row>
    <row r="1561" spans="1:3" x14ac:dyDescent="0.2">
      <c r="A1561" s="249">
        <v>41214</v>
      </c>
      <c r="B1561" s="249" t="s">
        <v>18</v>
      </c>
      <c r="C1561">
        <v>191426</v>
      </c>
    </row>
    <row r="1562" spans="1:3" x14ac:dyDescent="0.2">
      <c r="A1562" s="249">
        <v>41244</v>
      </c>
      <c r="B1562" s="249" t="s">
        <v>18</v>
      </c>
      <c r="C1562">
        <v>187901</v>
      </c>
    </row>
    <row r="1563" spans="1:3" x14ac:dyDescent="0.2">
      <c r="A1563" s="249">
        <v>41275</v>
      </c>
      <c r="B1563" s="249" t="s">
        <v>18</v>
      </c>
      <c r="C1563">
        <v>189820</v>
      </c>
    </row>
    <row r="1564" spans="1:3" x14ac:dyDescent="0.2">
      <c r="A1564" s="249">
        <v>41306</v>
      </c>
      <c r="B1564" s="249" t="s">
        <v>18</v>
      </c>
      <c r="C1564">
        <v>189236</v>
      </c>
    </row>
    <row r="1565" spans="1:3" x14ac:dyDescent="0.2">
      <c r="A1565" s="249">
        <v>41334</v>
      </c>
      <c r="B1565" s="249" t="s">
        <v>18</v>
      </c>
      <c r="C1565">
        <v>190494</v>
      </c>
    </row>
    <row r="1566" spans="1:3" x14ac:dyDescent="0.2">
      <c r="A1566" s="249">
        <v>41365</v>
      </c>
      <c r="B1566" s="249" t="s">
        <v>18</v>
      </c>
      <c r="C1566">
        <v>193336</v>
      </c>
    </row>
    <row r="1567" spans="1:3" x14ac:dyDescent="0.2">
      <c r="A1567" s="249">
        <v>41395</v>
      </c>
      <c r="B1567" s="249" t="s">
        <v>18</v>
      </c>
      <c r="C1567">
        <v>192848</v>
      </c>
    </row>
    <row r="1568" spans="1:3" x14ac:dyDescent="0.2">
      <c r="A1568" s="249">
        <v>41426</v>
      </c>
      <c r="B1568" s="249" t="s">
        <v>18</v>
      </c>
      <c r="C1568">
        <v>193267</v>
      </c>
    </row>
    <row r="1569" spans="1:3" x14ac:dyDescent="0.2">
      <c r="A1569" s="249">
        <v>41456</v>
      </c>
      <c r="B1569" s="249" t="s">
        <v>18</v>
      </c>
      <c r="C1569">
        <v>195066</v>
      </c>
    </row>
    <row r="1570" spans="1:3" x14ac:dyDescent="0.2">
      <c r="A1570" s="249">
        <v>41487</v>
      </c>
      <c r="B1570" s="249" t="s">
        <v>18</v>
      </c>
      <c r="C1570">
        <v>196500</v>
      </c>
    </row>
    <row r="1571" spans="1:3" x14ac:dyDescent="0.2">
      <c r="A1571" s="249">
        <v>41518</v>
      </c>
      <c r="B1571" s="249" t="s">
        <v>18</v>
      </c>
      <c r="C1571">
        <v>198055</v>
      </c>
    </row>
    <row r="1572" spans="1:3" x14ac:dyDescent="0.2">
      <c r="A1572" s="249">
        <v>41548</v>
      </c>
      <c r="B1572" s="249" t="s">
        <v>18</v>
      </c>
      <c r="C1572">
        <v>197254</v>
      </c>
    </row>
    <row r="1573" spans="1:3" x14ac:dyDescent="0.2">
      <c r="A1573" s="249">
        <v>41579</v>
      </c>
      <c r="B1573" s="249" t="s">
        <v>18</v>
      </c>
      <c r="C1573">
        <v>197476</v>
      </c>
    </row>
    <row r="1574" spans="1:3" x14ac:dyDescent="0.2">
      <c r="A1574" s="249">
        <v>41609</v>
      </c>
      <c r="B1574" s="249" t="s">
        <v>18</v>
      </c>
      <c r="C1574">
        <v>198613</v>
      </c>
    </row>
    <row r="1575" spans="1:3" x14ac:dyDescent="0.2">
      <c r="A1575" s="249">
        <v>41640</v>
      </c>
      <c r="B1575" s="249" t="s">
        <v>18</v>
      </c>
      <c r="C1575">
        <v>198252</v>
      </c>
    </row>
    <row r="1576" spans="1:3" x14ac:dyDescent="0.2">
      <c r="A1576" s="249">
        <v>41671</v>
      </c>
      <c r="B1576" s="249" t="s">
        <v>18</v>
      </c>
      <c r="C1576">
        <v>198985</v>
      </c>
    </row>
    <row r="1577" spans="1:3" x14ac:dyDescent="0.2">
      <c r="A1577" s="249">
        <v>41699</v>
      </c>
      <c r="B1577" s="249" t="s">
        <v>18</v>
      </c>
      <c r="C1577">
        <v>200618</v>
      </c>
    </row>
    <row r="1578" spans="1:3" x14ac:dyDescent="0.2">
      <c r="A1578" s="249">
        <v>41730</v>
      </c>
      <c r="B1578" s="249" t="s">
        <v>18</v>
      </c>
      <c r="C1578">
        <v>204087</v>
      </c>
    </row>
    <row r="1579" spans="1:3" x14ac:dyDescent="0.2">
      <c r="A1579" s="249">
        <v>41760</v>
      </c>
      <c r="B1579" s="249" t="s">
        <v>18</v>
      </c>
      <c r="C1579">
        <v>204098</v>
      </c>
    </row>
    <row r="1580" spans="1:3" x14ac:dyDescent="0.2">
      <c r="A1580" s="249">
        <v>41791</v>
      </c>
      <c r="B1580" s="249" t="s">
        <v>18</v>
      </c>
      <c r="C1580">
        <v>204781</v>
      </c>
    </row>
    <row r="1581" spans="1:3" x14ac:dyDescent="0.2">
      <c r="A1581" s="249">
        <v>41821</v>
      </c>
      <c r="B1581" s="249" t="s">
        <v>18</v>
      </c>
      <c r="C1581">
        <v>209034</v>
      </c>
    </row>
    <row r="1582" spans="1:3" x14ac:dyDescent="0.2">
      <c r="A1582" s="249">
        <v>41852</v>
      </c>
      <c r="B1582" s="249" t="s">
        <v>18</v>
      </c>
      <c r="C1582">
        <v>211731</v>
      </c>
    </row>
    <row r="1583" spans="1:3" x14ac:dyDescent="0.2">
      <c r="A1583" s="249">
        <v>41883</v>
      </c>
      <c r="B1583" s="249" t="s">
        <v>18</v>
      </c>
      <c r="C1583">
        <v>213432</v>
      </c>
    </row>
    <row r="1584" spans="1:3" x14ac:dyDescent="0.2">
      <c r="A1584" s="249">
        <v>41913</v>
      </c>
      <c r="B1584" s="249" t="s">
        <v>18</v>
      </c>
      <c r="C1584">
        <v>212152</v>
      </c>
    </row>
    <row r="1585" spans="1:3" x14ac:dyDescent="0.2">
      <c r="A1585" s="249">
        <v>41944</v>
      </c>
      <c r="B1585" s="249" t="s">
        <v>18</v>
      </c>
      <c r="C1585">
        <v>210799</v>
      </c>
    </row>
    <row r="1586" spans="1:3" x14ac:dyDescent="0.2">
      <c r="A1586" s="249">
        <v>41974</v>
      </c>
      <c r="B1586" s="249" t="s">
        <v>18</v>
      </c>
      <c r="C1586">
        <v>211576</v>
      </c>
    </row>
    <row r="1587" spans="1:3" x14ac:dyDescent="0.2">
      <c r="A1587" s="249">
        <v>42005</v>
      </c>
      <c r="B1587" s="249" t="s">
        <v>18</v>
      </c>
      <c r="C1587">
        <v>212878</v>
      </c>
    </row>
    <row r="1588" spans="1:3" x14ac:dyDescent="0.2">
      <c r="A1588" s="249">
        <v>42036</v>
      </c>
      <c r="B1588" s="249" t="s">
        <v>18</v>
      </c>
      <c r="C1588">
        <v>210050</v>
      </c>
    </row>
    <row r="1589" spans="1:3" x14ac:dyDescent="0.2">
      <c r="A1589" s="249">
        <v>42064</v>
      </c>
      <c r="B1589" s="249" t="s">
        <v>18</v>
      </c>
      <c r="C1589">
        <v>212109</v>
      </c>
    </row>
    <row r="1590" spans="1:3" x14ac:dyDescent="0.2">
      <c r="A1590" s="249">
        <v>42095</v>
      </c>
      <c r="B1590" s="249" t="s">
        <v>18</v>
      </c>
      <c r="C1590">
        <v>214541</v>
      </c>
    </row>
    <row r="1591" spans="1:3" x14ac:dyDescent="0.2">
      <c r="A1591" s="249">
        <v>42125</v>
      </c>
      <c r="B1591" s="249" t="s">
        <v>18</v>
      </c>
      <c r="C1591">
        <v>215498</v>
      </c>
    </row>
    <row r="1592" spans="1:3" x14ac:dyDescent="0.2">
      <c r="A1592" s="249">
        <v>42156</v>
      </c>
      <c r="B1592" s="249" t="s">
        <v>18</v>
      </c>
      <c r="C1592">
        <v>217582</v>
      </c>
    </row>
    <row r="1593" spans="1:3" x14ac:dyDescent="0.2">
      <c r="A1593" s="249">
        <v>42186</v>
      </c>
      <c r="B1593" s="249" t="s">
        <v>18</v>
      </c>
      <c r="C1593">
        <v>220044</v>
      </c>
    </row>
    <row r="1594" spans="1:3" x14ac:dyDescent="0.2">
      <c r="A1594" s="249">
        <v>42217</v>
      </c>
      <c r="B1594" s="249" t="s">
        <v>18</v>
      </c>
      <c r="C1594">
        <v>223210</v>
      </c>
    </row>
    <row r="1595" spans="1:3" x14ac:dyDescent="0.2">
      <c r="A1595" s="249">
        <v>42248</v>
      </c>
      <c r="B1595" s="249" t="s">
        <v>18</v>
      </c>
      <c r="C1595">
        <v>224435</v>
      </c>
    </row>
    <row r="1596" spans="1:3" x14ac:dyDescent="0.2">
      <c r="A1596" s="249">
        <v>42278</v>
      </c>
      <c r="B1596" s="249" t="s">
        <v>18</v>
      </c>
      <c r="C1596">
        <v>224226</v>
      </c>
    </row>
    <row r="1597" spans="1:3" x14ac:dyDescent="0.2">
      <c r="A1597" s="249">
        <v>42309</v>
      </c>
      <c r="B1597" s="249" t="s">
        <v>18</v>
      </c>
      <c r="C1597">
        <v>226490</v>
      </c>
    </row>
    <row r="1598" spans="1:3" x14ac:dyDescent="0.2">
      <c r="A1598" s="249">
        <v>42339</v>
      </c>
      <c r="B1598" s="249" t="s">
        <v>18</v>
      </c>
      <c r="C1598">
        <v>226855</v>
      </c>
    </row>
    <row r="1599" spans="1:3" x14ac:dyDescent="0.2">
      <c r="A1599" s="249">
        <v>42370</v>
      </c>
      <c r="B1599" s="249" t="s">
        <v>18</v>
      </c>
      <c r="C1599">
        <v>226547</v>
      </c>
    </row>
    <row r="1600" spans="1:3" x14ac:dyDescent="0.2">
      <c r="A1600" s="249">
        <v>42401</v>
      </c>
      <c r="B1600" s="249" t="s">
        <v>18</v>
      </c>
      <c r="C1600">
        <v>227523</v>
      </c>
    </row>
    <row r="1601" spans="1:3" x14ac:dyDescent="0.2">
      <c r="A1601" s="249">
        <v>42430</v>
      </c>
      <c r="B1601" s="249" t="s">
        <v>18</v>
      </c>
      <c r="C1601">
        <v>233607</v>
      </c>
    </row>
    <row r="1602" spans="1:3" x14ac:dyDescent="0.2">
      <c r="A1602" s="249">
        <v>42461</v>
      </c>
      <c r="B1602" s="249" t="s">
        <v>18</v>
      </c>
      <c r="C1602" s="372">
        <v>227636</v>
      </c>
    </row>
    <row r="1603" spans="1:3" x14ac:dyDescent="0.2">
      <c r="A1603" s="249">
        <v>42491</v>
      </c>
      <c r="B1603" s="249" t="s">
        <v>18</v>
      </c>
      <c r="C1603" s="372">
        <v>231597</v>
      </c>
    </row>
    <row r="1604" spans="1:3" x14ac:dyDescent="0.2">
      <c r="A1604" s="249">
        <v>42522</v>
      </c>
      <c r="B1604" s="249" t="s">
        <v>18</v>
      </c>
      <c r="C1604" s="372">
        <v>233693</v>
      </c>
    </row>
    <row r="1605" spans="1:3" x14ac:dyDescent="0.2">
      <c r="A1605" s="249">
        <v>42552</v>
      </c>
      <c r="B1605" s="249" t="s">
        <v>18</v>
      </c>
      <c r="C1605" s="372">
        <v>235695</v>
      </c>
    </row>
    <row r="1606" spans="1:3" x14ac:dyDescent="0.2">
      <c r="A1606" s="249">
        <v>42583</v>
      </c>
      <c r="B1606" s="249" t="s">
        <v>18</v>
      </c>
      <c r="C1606" s="372">
        <v>236846</v>
      </c>
    </row>
    <row r="1607" spans="1:3" x14ac:dyDescent="0.2">
      <c r="A1607" s="249">
        <v>42614</v>
      </c>
      <c r="B1607" s="249" t="s">
        <v>18</v>
      </c>
      <c r="C1607" s="372">
        <v>236954</v>
      </c>
    </row>
    <row r="1608" spans="1:3" x14ac:dyDescent="0.2">
      <c r="A1608" s="249">
        <v>42644</v>
      </c>
      <c r="B1608" s="249" t="s">
        <v>18</v>
      </c>
      <c r="C1608" s="372">
        <v>235756</v>
      </c>
    </row>
    <row r="1609" spans="1:3" x14ac:dyDescent="0.2">
      <c r="A1609" s="249">
        <v>42675</v>
      </c>
      <c r="B1609" s="249" t="s">
        <v>18</v>
      </c>
      <c r="C1609" s="372">
        <v>237328</v>
      </c>
    </row>
    <row r="1610" spans="1:3" x14ac:dyDescent="0.2">
      <c r="A1610" s="249">
        <v>42705</v>
      </c>
      <c r="B1610" s="249" t="s">
        <v>18</v>
      </c>
      <c r="C1610" s="372">
        <v>237021</v>
      </c>
    </row>
    <row r="1611" spans="1:3" x14ac:dyDescent="0.2">
      <c r="A1611" s="249">
        <v>42736</v>
      </c>
      <c r="B1611" s="249" t="s">
        <v>18</v>
      </c>
      <c r="C1611" s="372">
        <v>239923</v>
      </c>
    </row>
    <row r="1612" spans="1:3" x14ac:dyDescent="0.2">
      <c r="A1612" s="249">
        <v>42767</v>
      </c>
      <c r="B1612" s="249" t="s">
        <v>18</v>
      </c>
      <c r="C1612" s="372">
        <v>241638</v>
      </c>
    </row>
    <row r="1613" spans="1:3" x14ac:dyDescent="0.2">
      <c r="A1613" s="249">
        <v>42795</v>
      </c>
      <c r="B1613" s="249" t="s">
        <v>18</v>
      </c>
      <c r="C1613" s="372">
        <v>241508</v>
      </c>
    </row>
    <row r="1614" spans="1:3" x14ac:dyDescent="0.2">
      <c r="A1614" s="249">
        <v>42826</v>
      </c>
      <c r="B1614" s="249" t="s">
        <v>18</v>
      </c>
      <c r="C1614" s="372">
        <v>243215</v>
      </c>
    </row>
  </sheetData>
  <mergeCells count="1">
    <mergeCell ref="A3:F4"/>
  </mergeCells>
  <phoneticPr fontId="5" type="noConversion"/>
  <hyperlinks>
    <hyperlink ref="F1" location="'19'!A1" display="&lt;&lt; Chart"/>
    <hyperlink ref="E1" location="Contents!A1" display="&lt;&lt; Contents"/>
    <hyperlink ref="A2" r:id="rId1"/>
  </hyperlinks>
  <pageMargins left="0.75" right="0.75" top="1" bottom="1" header="0.5" footer="0.5"/>
  <pageSetup paperSize="9" orientation="portrait" verticalDpi="0" r:id="rId2"/>
  <headerFooter alignWithMargins="0"/>
  <tableParts count="1">
    <tablePart r:id="rId3"/>
  </tablePart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Q244"/>
  <sheetViews>
    <sheetView showGridLines="0" workbookViewId="0">
      <selection activeCell="A3" sqref="A3"/>
    </sheetView>
  </sheetViews>
  <sheetFormatPr defaultRowHeight="12.75" x14ac:dyDescent="0.2"/>
  <cols>
    <col min="2" max="2" width="12.5703125" customWidth="1"/>
    <col min="8" max="8" width="11.28515625" bestFit="1" customWidth="1"/>
    <col min="10" max="10" width="18.42578125" bestFit="1" customWidth="1"/>
  </cols>
  <sheetData>
    <row r="1" spans="1:17" ht="15.75" x14ac:dyDescent="0.25">
      <c r="A1" s="14" t="s">
        <v>28</v>
      </c>
      <c r="B1" s="1"/>
      <c r="C1" s="1"/>
      <c r="D1" s="1"/>
      <c r="E1" s="1"/>
      <c r="F1" s="1"/>
      <c r="G1" s="1"/>
      <c r="H1" s="69" t="s">
        <v>152</v>
      </c>
      <c r="I1" s="69" t="s">
        <v>99</v>
      </c>
      <c r="J1" s="9" t="s">
        <v>10</v>
      </c>
      <c r="K1" s="1"/>
      <c r="L1" s="10">
        <v>2016</v>
      </c>
      <c r="M1" s="1"/>
      <c r="N1" s="1"/>
      <c r="O1" s="1"/>
      <c r="P1" s="1"/>
      <c r="Q1" s="1"/>
    </row>
    <row r="2" spans="1:17" ht="14.25" x14ac:dyDescent="0.2">
      <c r="A2" s="109" t="s">
        <v>362</v>
      </c>
      <c r="J2" s="9" t="s">
        <v>11</v>
      </c>
      <c r="K2" s="1"/>
      <c r="L2" s="10">
        <v>2017</v>
      </c>
      <c r="M2" s="1"/>
      <c r="N2" s="1"/>
      <c r="O2" s="1"/>
      <c r="P2" s="1"/>
      <c r="Q2" s="1"/>
    </row>
    <row r="3" spans="1:17" ht="14.25" x14ac:dyDescent="0.2">
      <c r="J3" s="9" t="s">
        <v>12</v>
      </c>
      <c r="K3" s="9"/>
      <c r="L3" s="9" t="s">
        <v>13</v>
      </c>
      <c r="M3" s="1"/>
      <c r="N3" s="1"/>
      <c r="O3" s="1"/>
      <c r="P3" s="1"/>
      <c r="Q3" s="1"/>
    </row>
    <row r="4" spans="1:17" x14ac:dyDescent="0.2">
      <c r="A4" s="15" t="s">
        <v>2</v>
      </c>
      <c r="B4" s="15" t="s">
        <v>0</v>
      </c>
      <c r="C4" s="15" t="s">
        <v>57</v>
      </c>
      <c r="D4" s="15" t="s">
        <v>242</v>
      </c>
    </row>
    <row r="5" spans="1:17" ht="14.25" x14ac:dyDescent="0.2">
      <c r="A5">
        <v>1997</v>
      </c>
      <c r="B5" t="s">
        <v>7</v>
      </c>
      <c r="C5" s="49">
        <v>3.57</v>
      </c>
      <c r="J5" s="9" t="s">
        <v>14</v>
      </c>
      <c r="K5" s="1"/>
      <c r="L5" s="1"/>
      <c r="M5" s="1"/>
      <c r="N5" s="1"/>
      <c r="O5" s="1"/>
      <c r="P5" s="1"/>
      <c r="Q5" s="1"/>
    </row>
    <row r="6" spans="1:17" ht="14.25" x14ac:dyDescent="0.2">
      <c r="A6">
        <v>1998</v>
      </c>
      <c r="B6" t="s">
        <v>7</v>
      </c>
      <c r="C6" s="49">
        <v>3.57</v>
      </c>
      <c r="E6" s="114"/>
      <c r="J6" s="11">
        <v>42914</v>
      </c>
      <c r="K6" s="1"/>
      <c r="L6" s="1"/>
      <c r="M6" s="1"/>
      <c r="N6" s="1"/>
      <c r="O6" s="1"/>
      <c r="P6" s="1"/>
      <c r="Q6" s="1"/>
    </row>
    <row r="7" spans="1:17" x14ac:dyDescent="0.2">
      <c r="A7">
        <v>1999</v>
      </c>
      <c r="B7" t="s">
        <v>7</v>
      </c>
      <c r="C7" s="49">
        <v>3.77</v>
      </c>
      <c r="E7" s="114"/>
    </row>
    <row r="8" spans="1:17" x14ac:dyDescent="0.2">
      <c r="A8">
        <v>2000</v>
      </c>
      <c r="B8" t="s">
        <v>7</v>
      </c>
      <c r="C8" s="49">
        <v>3.85</v>
      </c>
      <c r="E8" s="114"/>
    </row>
    <row r="9" spans="1:17" x14ac:dyDescent="0.2">
      <c r="A9">
        <v>2001</v>
      </c>
      <c r="B9" t="s">
        <v>7</v>
      </c>
      <c r="C9" s="49">
        <v>4.08</v>
      </c>
      <c r="E9" s="114"/>
    </row>
    <row r="10" spans="1:17" x14ac:dyDescent="0.2">
      <c r="A10">
        <v>2002</v>
      </c>
      <c r="B10" t="s">
        <v>7</v>
      </c>
      <c r="C10" s="49">
        <v>4.51</v>
      </c>
      <c r="E10" s="114"/>
    </row>
    <row r="11" spans="1:17" x14ac:dyDescent="0.2">
      <c r="A11">
        <v>2003</v>
      </c>
      <c r="B11" t="s">
        <v>7</v>
      </c>
      <c r="C11" s="49">
        <v>5.21</v>
      </c>
      <c r="E11" s="114"/>
    </row>
    <row r="12" spans="1:17" x14ac:dyDescent="0.2">
      <c r="A12">
        <v>2004</v>
      </c>
      <c r="B12" t="s">
        <v>7</v>
      </c>
      <c r="C12" s="49">
        <v>6.27</v>
      </c>
      <c r="E12" s="114"/>
    </row>
    <row r="13" spans="1:17" x14ac:dyDescent="0.2">
      <c r="A13">
        <v>2005</v>
      </c>
      <c r="B13" t="s">
        <v>7</v>
      </c>
      <c r="C13" s="49">
        <v>6.82</v>
      </c>
      <c r="E13" s="114"/>
    </row>
    <row r="14" spans="1:17" x14ac:dyDescent="0.2">
      <c r="A14">
        <v>2006</v>
      </c>
      <c r="B14" t="s">
        <v>7</v>
      </c>
      <c r="C14" s="49">
        <v>7.17</v>
      </c>
      <c r="E14" s="114"/>
    </row>
    <row r="15" spans="1:17" x14ac:dyDescent="0.2">
      <c r="A15">
        <v>2007</v>
      </c>
      <c r="B15" t="s">
        <v>7</v>
      </c>
      <c r="C15" s="49">
        <v>7.21</v>
      </c>
      <c r="E15" s="114"/>
    </row>
    <row r="16" spans="1:17" x14ac:dyDescent="0.2">
      <c r="A16">
        <v>2008</v>
      </c>
      <c r="B16" t="s">
        <v>7</v>
      </c>
      <c r="C16" s="49">
        <v>6.91</v>
      </c>
      <c r="E16" s="114"/>
    </row>
    <row r="17" spans="1:5" x14ac:dyDescent="0.2">
      <c r="A17">
        <v>2009</v>
      </c>
      <c r="B17" t="s">
        <v>7</v>
      </c>
      <c r="C17" s="49">
        <v>6.48</v>
      </c>
      <c r="E17" s="114"/>
    </row>
    <row r="18" spans="1:5" x14ac:dyDescent="0.2">
      <c r="A18">
        <v>2010</v>
      </c>
      <c r="B18" t="s">
        <v>7</v>
      </c>
      <c r="C18" s="49">
        <v>6.86</v>
      </c>
      <c r="E18" s="114"/>
    </row>
    <row r="19" spans="1:5" x14ac:dyDescent="0.2">
      <c r="A19">
        <v>2011</v>
      </c>
      <c r="B19" t="s">
        <v>7</v>
      </c>
      <c r="C19" s="49">
        <v>6.72</v>
      </c>
      <c r="E19" s="114"/>
    </row>
    <row r="20" spans="1:5" x14ac:dyDescent="0.2">
      <c r="A20">
        <v>2012</v>
      </c>
      <c r="B20" t="s">
        <v>7</v>
      </c>
      <c r="C20" s="316">
        <v>6.58</v>
      </c>
      <c r="D20" s="316"/>
      <c r="E20" s="114"/>
    </row>
    <row r="21" spans="1:5" x14ac:dyDescent="0.2">
      <c r="A21">
        <v>2013</v>
      </c>
      <c r="B21" t="s">
        <v>7</v>
      </c>
      <c r="C21" s="317">
        <v>6.57</v>
      </c>
      <c r="E21" s="114"/>
    </row>
    <row r="22" spans="1:5" x14ac:dyDescent="0.2">
      <c r="A22">
        <v>2014</v>
      </c>
      <c r="B22" t="s">
        <v>7</v>
      </c>
      <c r="C22" s="317">
        <v>6.91</v>
      </c>
      <c r="E22" s="114"/>
    </row>
    <row r="23" spans="1:5" x14ac:dyDescent="0.2">
      <c r="A23">
        <v>2015</v>
      </c>
      <c r="B23" t="s">
        <v>7</v>
      </c>
      <c r="C23" s="317">
        <v>7.11</v>
      </c>
      <c r="E23" s="114"/>
    </row>
    <row r="24" spans="1:5" x14ac:dyDescent="0.2">
      <c r="A24">
        <v>2016</v>
      </c>
      <c r="B24" t="s">
        <v>7</v>
      </c>
      <c r="C24" s="317">
        <v>7.16</v>
      </c>
      <c r="E24" s="114"/>
    </row>
    <row r="25" spans="1:5" x14ac:dyDescent="0.2">
      <c r="A25">
        <v>1997</v>
      </c>
      <c r="B25" t="s">
        <v>18</v>
      </c>
      <c r="C25" s="49">
        <v>3.98</v>
      </c>
      <c r="E25" s="114"/>
    </row>
    <row r="26" spans="1:5" x14ac:dyDescent="0.2">
      <c r="A26">
        <v>1998</v>
      </c>
      <c r="B26" t="s">
        <v>18</v>
      </c>
      <c r="C26" s="49">
        <v>4.04</v>
      </c>
      <c r="E26" s="114"/>
    </row>
    <row r="27" spans="1:5" x14ac:dyDescent="0.2">
      <c r="A27">
        <v>1999</v>
      </c>
      <c r="B27" t="s">
        <v>18</v>
      </c>
      <c r="C27" s="49">
        <v>4.3499999999999996</v>
      </c>
      <c r="E27" s="114"/>
    </row>
    <row r="28" spans="1:5" x14ac:dyDescent="0.2">
      <c r="A28">
        <v>2000</v>
      </c>
      <c r="B28" t="s">
        <v>18</v>
      </c>
      <c r="C28" s="49">
        <v>4.66</v>
      </c>
      <c r="E28" s="114"/>
    </row>
    <row r="29" spans="1:5" x14ac:dyDescent="0.2">
      <c r="A29">
        <v>2001</v>
      </c>
      <c r="B29" t="s">
        <v>18</v>
      </c>
      <c r="C29" s="49">
        <v>5.16</v>
      </c>
      <c r="E29" s="114"/>
    </row>
    <row r="30" spans="1:5" x14ac:dyDescent="0.2">
      <c r="A30">
        <v>2002</v>
      </c>
      <c r="B30" t="s">
        <v>18</v>
      </c>
      <c r="C30" s="49">
        <v>5.91</v>
      </c>
      <c r="E30" s="114"/>
    </row>
    <row r="31" spans="1:5" x14ac:dyDescent="0.2">
      <c r="A31">
        <v>2003</v>
      </c>
      <c r="B31" t="s">
        <v>18</v>
      </c>
      <c r="C31" s="49">
        <v>7.16</v>
      </c>
      <c r="E31" s="114"/>
    </row>
    <row r="32" spans="1:5" x14ac:dyDescent="0.2">
      <c r="A32">
        <v>2004</v>
      </c>
      <c r="B32" t="s">
        <v>18</v>
      </c>
      <c r="C32" s="49">
        <v>8.06</v>
      </c>
      <c r="E32" s="114"/>
    </row>
    <row r="33" spans="1:5" x14ac:dyDescent="0.2">
      <c r="A33">
        <v>2005</v>
      </c>
      <c r="B33" t="s">
        <v>18</v>
      </c>
      <c r="C33" s="49">
        <v>8.34</v>
      </c>
      <c r="E33" s="114"/>
    </row>
    <row r="34" spans="1:5" x14ac:dyDescent="0.2">
      <c r="A34">
        <v>2006</v>
      </c>
      <c r="B34" t="s">
        <v>18</v>
      </c>
      <c r="C34" s="49">
        <v>8.57</v>
      </c>
      <c r="E34" s="114"/>
    </row>
    <row r="35" spans="1:5" x14ac:dyDescent="0.2">
      <c r="A35">
        <v>2007</v>
      </c>
      <c r="B35" t="s">
        <v>18</v>
      </c>
      <c r="C35" s="49">
        <v>8.94</v>
      </c>
      <c r="E35" s="114"/>
    </row>
    <row r="36" spans="1:5" x14ac:dyDescent="0.2">
      <c r="A36">
        <v>2008</v>
      </c>
      <c r="B36" t="s">
        <v>18</v>
      </c>
      <c r="C36" s="49">
        <v>8.73</v>
      </c>
      <c r="E36" s="114"/>
    </row>
    <row r="37" spans="1:5" x14ac:dyDescent="0.2">
      <c r="A37">
        <v>2009</v>
      </c>
      <c r="B37" t="s">
        <v>18</v>
      </c>
      <c r="C37" s="49">
        <v>7.71</v>
      </c>
      <c r="E37" s="114"/>
    </row>
    <row r="38" spans="1:5" x14ac:dyDescent="0.2">
      <c r="A38">
        <v>2010</v>
      </c>
      <c r="B38" t="s">
        <v>18</v>
      </c>
      <c r="C38" s="49">
        <v>8.2100000000000009</v>
      </c>
      <c r="E38" s="114"/>
    </row>
    <row r="39" spans="1:5" x14ac:dyDescent="0.2">
      <c r="A39">
        <v>2011</v>
      </c>
      <c r="B39" t="s">
        <v>18</v>
      </c>
      <c r="C39" s="49">
        <v>7.95</v>
      </c>
      <c r="E39" s="114"/>
    </row>
    <row r="40" spans="1:5" x14ac:dyDescent="0.2">
      <c r="A40">
        <v>2012</v>
      </c>
      <c r="B40" t="s">
        <v>18</v>
      </c>
      <c r="C40" s="49">
        <v>7.83</v>
      </c>
      <c r="E40" s="114"/>
    </row>
    <row r="41" spans="1:5" x14ac:dyDescent="0.2">
      <c r="A41">
        <v>2013</v>
      </c>
      <c r="B41" t="s">
        <v>18</v>
      </c>
      <c r="C41" s="49">
        <v>7.84</v>
      </c>
      <c r="E41" s="114"/>
    </row>
    <row r="42" spans="1:5" x14ac:dyDescent="0.2">
      <c r="A42">
        <v>2014</v>
      </c>
      <c r="B42" t="s">
        <v>18</v>
      </c>
      <c r="C42" s="49">
        <v>8.1199999999999992</v>
      </c>
      <c r="E42" s="114"/>
    </row>
    <row r="43" spans="1:5" x14ac:dyDescent="0.2">
      <c r="A43">
        <v>2015</v>
      </c>
      <c r="B43" t="s">
        <v>18</v>
      </c>
      <c r="C43" s="49">
        <v>8.41</v>
      </c>
      <c r="E43" s="114"/>
    </row>
    <row r="44" spans="1:5" x14ac:dyDescent="0.2">
      <c r="A44">
        <v>2016</v>
      </c>
      <c r="B44" t="s">
        <v>18</v>
      </c>
      <c r="C44" s="49">
        <v>8.57</v>
      </c>
      <c r="E44" s="114"/>
    </row>
    <row r="45" spans="1:5" x14ac:dyDescent="0.2">
      <c r="A45">
        <v>1997</v>
      </c>
      <c r="B45" t="s">
        <v>3</v>
      </c>
      <c r="C45" s="49">
        <v>4.4400000000000004</v>
      </c>
      <c r="E45" s="114"/>
    </row>
    <row r="46" spans="1:5" x14ac:dyDescent="0.2">
      <c r="A46">
        <v>1998</v>
      </c>
      <c r="B46" t="s">
        <v>3</v>
      </c>
      <c r="C46" s="49">
        <v>4.5</v>
      </c>
      <c r="E46" s="114"/>
    </row>
    <row r="47" spans="1:5" x14ac:dyDescent="0.2">
      <c r="A47">
        <v>1999</v>
      </c>
      <c r="B47" t="s">
        <v>3</v>
      </c>
      <c r="C47" s="49">
        <v>5.0599999999999996</v>
      </c>
      <c r="E47" s="114"/>
    </row>
    <row r="48" spans="1:5" x14ac:dyDescent="0.2">
      <c r="A48">
        <v>2000</v>
      </c>
      <c r="B48" t="s">
        <v>3</v>
      </c>
      <c r="C48" s="49">
        <v>5.04</v>
      </c>
      <c r="E48" s="114"/>
    </row>
    <row r="49" spans="1:5" x14ac:dyDescent="0.2">
      <c r="A49">
        <v>2001</v>
      </c>
      <c r="B49" t="s">
        <v>3</v>
      </c>
      <c r="C49" s="49">
        <v>5.89</v>
      </c>
      <c r="E49" s="114"/>
    </row>
    <row r="50" spans="1:5" x14ac:dyDescent="0.2">
      <c r="A50">
        <v>2002</v>
      </c>
      <c r="B50" t="s">
        <v>3</v>
      </c>
      <c r="C50" s="49">
        <v>6.98</v>
      </c>
      <c r="E50" s="114"/>
    </row>
    <row r="51" spans="1:5" x14ac:dyDescent="0.2">
      <c r="A51">
        <v>2003</v>
      </c>
      <c r="B51" t="s">
        <v>3</v>
      </c>
      <c r="C51" s="49">
        <v>8.74</v>
      </c>
      <c r="E51" s="114"/>
    </row>
    <row r="52" spans="1:5" x14ac:dyDescent="0.2">
      <c r="A52">
        <v>2004</v>
      </c>
      <c r="B52" t="s">
        <v>3</v>
      </c>
      <c r="C52" s="49">
        <v>9.9499999999999993</v>
      </c>
      <c r="E52" s="114"/>
    </row>
    <row r="53" spans="1:5" x14ac:dyDescent="0.2">
      <c r="A53">
        <v>2005</v>
      </c>
      <c r="B53" t="s">
        <v>3</v>
      </c>
      <c r="C53" s="49">
        <v>9.48</v>
      </c>
      <c r="E53" s="114"/>
    </row>
    <row r="54" spans="1:5" x14ac:dyDescent="0.2">
      <c r="A54">
        <v>2006</v>
      </c>
      <c r="B54" t="s">
        <v>3</v>
      </c>
      <c r="C54" s="49">
        <v>9.74</v>
      </c>
      <c r="E54" s="114"/>
    </row>
    <row r="55" spans="1:5" x14ac:dyDescent="0.2">
      <c r="A55">
        <v>2007</v>
      </c>
      <c r="B55" t="s">
        <v>3</v>
      </c>
      <c r="C55" s="49">
        <v>8.7799999999999994</v>
      </c>
      <c r="E55" s="114"/>
    </row>
    <row r="56" spans="1:5" x14ac:dyDescent="0.2">
      <c r="A56">
        <v>2008</v>
      </c>
      <c r="B56" t="s">
        <v>3</v>
      </c>
      <c r="C56" s="49">
        <v>8.9700000000000006</v>
      </c>
      <c r="E56" s="114"/>
    </row>
    <row r="57" spans="1:5" x14ac:dyDescent="0.2">
      <c r="A57">
        <v>2009</v>
      </c>
      <c r="B57" t="s">
        <v>3</v>
      </c>
      <c r="C57" s="49">
        <v>8.4600000000000009</v>
      </c>
      <c r="E57" s="114"/>
    </row>
    <row r="58" spans="1:5" x14ac:dyDescent="0.2">
      <c r="A58">
        <v>2010</v>
      </c>
      <c r="B58" t="s">
        <v>3</v>
      </c>
      <c r="C58" s="49">
        <v>8.7100000000000009</v>
      </c>
      <c r="E58" s="114"/>
    </row>
    <row r="59" spans="1:5" x14ac:dyDescent="0.2">
      <c r="A59">
        <v>2011</v>
      </c>
      <c r="B59" t="s">
        <v>3</v>
      </c>
      <c r="C59" s="49">
        <v>8.2799999999999994</v>
      </c>
      <c r="E59" s="114"/>
    </row>
    <row r="60" spans="1:5" x14ac:dyDescent="0.2">
      <c r="A60">
        <v>2012</v>
      </c>
      <c r="B60" t="s">
        <v>3</v>
      </c>
      <c r="C60" s="49">
        <v>7.99</v>
      </c>
      <c r="E60" s="114"/>
    </row>
    <row r="61" spans="1:5" x14ac:dyDescent="0.2">
      <c r="A61">
        <v>2013</v>
      </c>
      <c r="B61" t="s">
        <v>3</v>
      </c>
      <c r="C61" s="318">
        <v>7.71</v>
      </c>
      <c r="E61" s="114"/>
    </row>
    <row r="62" spans="1:5" x14ac:dyDescent="0.2">
      <c r="A62">
        <v>2014</v>
      </c>
      <c r="B62" t="s">
        <v>3</v>
      </c>
      <c r="C62" s="318">
        <v>8.52</v>
      </c>
      <c r="E62" s="114"/>
    </row>
    <row r="63" spans="1:5" x14ac:dyDescent="0.2">
      <c r="A63">
        <v>2015</v>
      </c>
      <c r="B63" t="s">
        <v>3</v>
      </c>
      <c r="C63" s="317">
        <v>8.41</v>
      </c>
      <c r="E63" s="114"/>
    </row>
    <row r="64" spans="1:5" x14ac:dyDescent="0.2">
      <c r="A64">
        <v>2016</v>
      </c>
      <c r="B64" t="s">
        <v>3</v>
      </c>
      <c r="C64" s="317">
        <v>8.01</v>
      </c>
      <c r="E64" s="114"/>
    </row>
    <row r="65" spans="1:5" x14ac:dyDescent="0.2">
      <c r="A65">
        <v>1997</v>
      </c>
      <c r="B65" t="s">
        <v>5</v>
      </c>
      <c r="C65" s="49">
        <v>4.5999999999999996</v>
      </c>
      <c r="E65" s="114"/>
    </row>
    <row r="66" spans="1:5" x14ac:dyDescent="0.2">
      <c r="A66">
        <v>1998</v>
      </c>
      <c r="B66" t="s">
        <v>5</v>
      </c>
      <c r="C66" s="49">
        <v>4.82</v>
      </c>
      <c r="E66" s="114"/>
    </row>
    <row r="67" spans="1:5" x14ac:dyDescent="0.2">
      <c r="A67">
        <v>1999</v>
      </c>
      <c r="B67" t="s">
        <v>5</v>
      </c>
      <c r="C67" s="49">
        <v>5.15</v>
      </c>
      <c r="E67" s="114"/>
    </row>
    <row r="68" spans="1:5" x14ac:dyDescent="0.2">
      <c r="A68">
        <v>2000</v>
      </c>
      <c r="B68" t="s">
        <v>5</v>
      </c>
      <c r="C68" s="49">
        <v>5.61</v>
      </c>
      <c r="E68" s="114"/>
    </row>
    <row r="69" spans="1:5" x14ac:dyDescent="0.2">
      <c r="A69">
        <v>2001</v>
      </c>
      <c r="B69" t="s">
        <v>5</v>
      </c>
      <c r="C69" s="49">
        <v>6.55</v>
      </c>
      <c r="E69" s="114"/>
    </row>
    <row r="70" spans="1:5" x14ac:dyDescent="0.2">
      <c r="A70">
        <v>2002</v>
      </c>
      <c r="B70" t="s">
        <v>5</v>
      </c>
      <c r="C70" s="49">
        <v>7.25</v>
      </c>
      <c r="E70" s="114"/>
    </row>
    <row r="71" spans="1:5" x14ac:dyDescent="0.2">
      <c r="A71">
        <v>2003</v>
      </c>
      <c r="B71" t="s">
        <v>5</v>
      </c>
      <c r="C71" s="49">
        <v>8.8699999999999992</v>
      </c>
      <c r="E71" s="114"/>
    </row>
    <row r="72" spans="1:5" x14ac:dyDescent="0.2">
      <c r="A72">
        <v>2004</v>
      </c>
      <c r="B72" t="s">
        <v>5</v>
      </c>
      <c r="C72" s="49">
        <v>9.9700000000000006</v>
      </c>
      <c r="E72" s="114"/>
    </row>
    <row r="73" spans="1:5" x14ac:dyDescent="0.2">
      <c r="A73">
        <v>2005</v>
      </c>
      <c r="B73" t="s">
        <v>5</v>
      </c>
      <c r="C73" s="49">
        <v>9.66</v>
      </c>
      <c r="E73" s="114"/>
    </row>
    <row r="74" spans="1:5" x14ac:dyDescent="0.2">
      <c r="A74">
        <v>2006</v>
      </c>
      <c r="B74" t="s">
        <v>5</v>
      </c>
      <c r="C74" s="49">
        <v>10.06</v>
      </c>
      <c r="E74" s="114"/>
    </row>
    <row r="75" spans="1:5" x14ac:dyDescent="0.2">
      <c r="A75">
        <v>2007</v>
      </c>
      <c r="B75" t="s">
        <v>5</v>
      </c>
      <c r="C75" s="49">
        <v>10.039999999999999</v>
      </c>
      <c r="E75" s="114"/>
    </row>
    <row r="76" spans="1:5" x14ac:dyDescent="0.2">
      <c r="A76">
        <v>2008</v>
      </c>
      <c r="B76" t="s">
        <v>5</v>
      </c>
      <c r="C76" s="49">
        <v>9.6999999999999993</v>
      </c>
      <c r="E76" s="114"/>
    </row>
    <row r="77" spans="1:5" x14ac:dyDescent="0.2">
      <c r="A77">
        <v>2009</v>
      </c>
      <c r="B77" t="s">
        <v>5</v>
      </c>
      <c r="C77" s="49">
        <v>8.51</v>
      </c>
      <c r="E77" s="114"/>
    </row>
    <row r="78" spans="1:5" x14ac:dyDescent="0.2">
      <c r="A78">
        <v>2010</v>
      </c>
      <c r="B78" t="s">
        <v>5</v>
      </c>
      <c r="C78" s="49">
        <v>9.36</v>
      </c>
      <c r="E78" s="114"/>
    </row>
    <row r="79" spans="1:5" x14ac:dyDescent="0.2">
      <c r="A79">
        <v>2011</v>
      </c>
      <c r="B79" t="s">
        <v>5</v>
      </c>
      <c r="C79" s="49">
        <v>8.68</v>
      </c>
      <c r="E79" s="114"/>
    </row>
    <row r="80" spans="1:5" x14ac:dyDescent="0.2">
      <c r="A80">
        <v>2012</v>
      </c>
      <c r="B80" t="s">
        <v>5</v>
      </c>
      <c r="C80" s="49">
        <v>9.0299999999999994</v>
      </c>
      <c r="E80" s="114"/>
    </row>
    <row r="81" spans="1:5" x14ac:dyDescent="0.2">
      <c r="A81">
        <v>2013</v>
      </c>
      <c r="B81" t="s">
        <v>5</v>
      </c>
      <c r="C81" s="318">
        <v>9.19</v>
      </c>
      <c r="E81" s="114"/>
    </row>
    <row r="82" spans="1:5" x14ac:dyDescent="0.2">
      <c r="A82">
        <v>2014</v>
      </c>
      <c r="B82" t="s">
        <v>5</v>
      </c>
      <c r="C82" s="318">
        <v>9.5500000000000007</v>
      </c>
      <c r="E82" s="114"/>
    </row>
    <row r="83" spans="1:5" x14ac:dyDescent="0.2">
      <c r="A83">
        <v>2015</v>
      </c>
      <c r="B83" t="s">
        <v>5</v>
      </c>
      <c r="C83" s="317">
        <v>9.7799999999999994</v>
      </c>
      <c r="E83" s="114"/>
    </row>
    <row r="84" spans="1:5" x14ac:dyDescent="0.2">
      <c r="A84">
        <v>2016</v>
      </c>
      <c r="B84" s="30" t="s">
        <v>5</v>
      </c>
      <c r="C84" s="317">
        <v>10.17</v>
      </c>
      <c r="E84" s="114"/>
    </row>
    <row r="85" spans="1:5" x14ac:dyDescent="0.2">
      <c r="A85">
        <v>1997</v>
      </c>
      <c r="B85" t="s">
        <v>4</v>
      </c>
      <c r="C85" s="49">
        <v>4.97</v>
      </c>
      <c r="E85" s="114"/>
    </row>
    <row r="86" spans="1:5" x14ac:dyDescent="0.2">
      <c r="A86">
        <v>1998</v>
      </c>
      <c r="B86" t="s">
        <v>4</v>
      </c>
      <c r="C86" s="49">
        <v>4.96</v>
      </c>
      <c r="E86" s="114"/>
    </row>
    <row r="87" spans="1:5" x14ac:dyDescent="0.2">
      <c r="A87">
        <v>1999</v>
      </c>
      <c r="B87" t="s">
        <v>4</v>
      </c>
      <c r="C87" s="49">
        <v>5.45</v>
      </c>
      <c r="E87" s="114"/>
    </row>
    <row r="88" spans="1:5" x14ac:dyDescent="0.2">
      <c r="A88">
        <v>2000</v>
      </c>
      <c r="B88" t="s">
        <v>4</v>
      </c>
      <c r="C88" s="49">
        <v>5.87</v>
      </c>
      <c r="E88" s="114"/>
    </row>
    <row r="89" spans="1:5" x14ac:dyDescent="0.2">
      <c r="A89">
        <v>2001</v>
      </c>
      <c r="B89" t="s">
        <v>4</v>
      </c>
      <c r="C89" s="49">
        <v>6.49</v>
      </c>
      <c r="E89" s="114"/>
    </row>
    <row r="90" spans="1:5" x14ac:dyDescent="0.2">
      <c r="A90">
        <v>2002</v>
      </c>
      <c r="B90" t="s">
        <v>4</v>
      </c>
      <c r="C90" s="49">
        <v>7.27</v>
      </c>
      <c r="E90" s="114"/>
    </row>
    <row r="91" spans="1:5" x14ac:dyDescent="0.2">
      <c r="A91">
        <v>2003</v>
      </c>
      <c r="B91" t="s">
        <v>4</v>
      </c>
      <c r="C91" s="49">
        <v>8.85</v>
      </c>
      <c r="E91" s="114"/>
    </row>
    <row r="92" spans="1:5" x14ac:dyDescent="0.2">
      <c r="A92">
        <v>2004</v>
      </c>
      <c r="B92" t="s">
        <v>4</v>
      </c>
      <c r="C92" s="49">
        <v>9.6999999999999993</v>
      </c>
      <c r="E92" s="114"/>
    </row>
    <row r="93" spans="1:5" x14ac:dyDescent="0.2">
      <c r="A93">
        <v>2005</v>
      </c>
      <c r="B93" t="s">
        <v>4</v>
      </c>
      <c r="C93" s="49">
        <v>10.1</v>
      </c>
      <c r="E93" s="114"/>
    </row>
    <row r="94" spans="1:5" x14ac:dyDescent="0.2">
      <c r="A94">
        <v>2006</v>
      </c>
      <c r="B94" t="s">
        <v>4</v>
      </c>
      <c r="C94" s="49">
        <v>10.47</v>
      </c>
      <c r="E94" s="114"/>
    </row>
    <row r="95" spans="1:5" x14ac:dyDescent="0.2">
      <c r="A95">
        <v>2007</v>
      </c>
      <c r="B95" t="s">
        <v>4</v>
      </c>
      <c r="C95" s="49">
        <v>10.99</v>
      </c>
      <c r="E95" s="114"/>
    </row>
    <row r="96" spans="1:5" x14ac:dyDescent="0.2">
      <c r="A96">
        <v>2008</v>
      </c>
      <c r="B96" t="s">
        <v>4</v>
      </c>
      <c r="C96" s="49">
        <v>11.19</v>
      </c>
      <c r="E96" s="114"/>
    </row>
    <row r="97" spans="1:5" x14ac:dyDescent="0.2">
      <c r="A97">
        <v>2009</v>
      </c>
      <c r="B97" t="s">
        <v>4</v>
      </c>
      <c r="C97" s="49">
        <v>9.25</v>
      </c>
      <c r="E97" s="114"/>
    </row>
    <row r="98" spans="1:5" x14ac:dyDescent="0.2">
      <c r="A98">
        <v>2010</v>
      </c>
      <c r="B98" t="s">
        <v>4</v>
      </c>
      <c r="C98" s="49">
        <v>10.210000000000001</v>
      </c>
      <c r="E98" s="114"/>
    </row>
    <row r="99" spans="1:5" x14ac:dyDescent="0.2">
      <c r="A99">
        <v>2011</v>
      </c>
      <c r="B99" t="s">
        <v>4</v>
      </c>
      <c r="C99" s="49">
        <v>9.65</v>
      </c>
      <c r="E99" s="114"/>
    </row>
    <row r="100" spans="1:5" x14ac:dyDescent="0.2">
      <c r="A100">
        <v>2012</v>
      </c>
      <c r="B100" t="s">
        <v>4</v>
      </c>
      <c r="C100" s="49">
        <v>9.5299999999999994</v>
      </c>
      <c r="E100" s="114"/>
    </row>
    <row r="101" spans="1:5" x14ac:dyDescent="0.2">
      <c r="A101">
        <v>2013</v>
      </c>
      <c r="B101" t="s">
        <v>4</v>
      </c>
      <c r="C101" s="49">
        <v>9.74</v>
      </c>
      <c r="E101" s="114"/>
    </row>
    <row r="102" spans="1:5" x14ac:dyDescent="0.2">
      <c r="A102">
        <v>2014</v>
      </c>
      <c r="B102" t="s">
        <v>4</v>
      </c>
      <c r="C102" s="49">
        <v>9.69</v>
      </c>
      <c r="E102" s="114"/>
    </row>
    <row r="103" spans="1:5" x14ac:dyDescent="0.2">
      <c r="A103">
        <v>2015</v>
      </c>
      <c r="B103" t="s">
        <v>4</v>
      </c>
      <c r="C103" s="49">
        <v>10</v>
      </c>
      <c r="E103" s="114"/>
    </row>
    <row r="104" spans="1:5" x14ac:dyDescent="0.2">
      <c r="A104">
        <v>2016</v>
      </c>
      <c r="B104" t="s">
        <v>4</v>
      </c>
      <c r="C104" s="49">
        <v>10.26</v>
      </c>
      <c r="E104" s="114"/>
    </row>
    <row r="105" spans="1:5" x14ac:dyDescent="0.2">
      <c r="A105">
        <v>1997</v>
      </c>
      <c r="B105" t="s">
        <v>17</v>
      </c>
      <c r="C105" s="49">
        <v>4.24</v>
      </c>
      <c r="E105" s="114"/>
    </row>
    <row r="106" spans="1:5" x14ac:dyDescent="0.2">
      <c r="A106">
        <v>1998</v>
      </c>
      <c r="B106" t="s">
        <v>17</v>
      </c>
      <c r="C106" s="49">
        <v>4.42</v>
      </c>
      <c r="E106" s="114"/>
    </row>
    <row r="107" spans="1:5" x14ac:dyDescent="0.2">
      <c r="A107">
        <v>1999</v>
      </c>
      <c r="B107" t="s">
        <v>17</v>
      </c>
      <c r="C107" s="49">
        <v>4.67</v>
      </c>
      <c r="E107" s="114"/>
    </row>
    <row r="108" spans="1:5" x14ac:dyDescent="0.2">
      <c r="A108">
        <v>2000</v>
      </c>
      <c r="B108" t="s">
        <v>17</v>
      </c>
      <c r="C108" s="49">
        <v>5.0599999999999996</v>
      </c>
      <c r="E108" s="114"/>
    </row>
    <row r="109" spans="1:5" x14ac:dyDescent="0.2">
      <c r="A109">
        <v>2001</v>
      </c>
      <c r="B109" t="s">
        <v>17</v>
      </c>
      <c r="C109" s="49">
        <v>5.58</v>
      </c>
      <c r="E109" s="114"/>
    </row>
    <row r="110" spans="1:5" x14ac:dyDescent="0.2">
      <c r="A110">
        <v>2002</v>
      </c>
      <c r="B110" t="s">
        <v>17</v>
      </c>
      <c r="C110" s="49">
        <v>6.4</v>
      </c>
      <c r="E110" s="114"/>
    </row>
    <row r="111" spans="1:5" x14ac:dyDescent="0.2">
      <c r="A111">
        <v>2003</v>
      </c>
      <c r="B111" t="s">
        <v>17</v>
      </c>
      <c r="C111" s="49">
        <v>7.51</v>
      </c>
      <c r="E111" s="114"/>
    </row>
    <row r="112" spans="1:5" x14ac:dyDescent="0.2">
      <c r="A112">
        <v>2004</v>
      </c>
      <c r="B112" t="s">
        <v>17</v>
      </c>
      <c r="C112" s="49">
        <v>8.1199999999999992</v>
      </c>
      <c r="E112" s="114"/>
    </row>
    <row r="113" spans="1:5" x14ac:dyDescent="0.2">
      <c r="A113">
        <v>2005</v>
      </c>
      <c r="B113" t="s">
        <v>17</v>
      </c>
      <c r="C113" s="49">
        <v>8.4499999999999993</v>
      </c>
      <c r="E113" s="114"/>
    </row>
    <row r="114" spans="1:5" x14ac:dyDescent="0.2">
      <c r="A114">
        <v>2006</v>
      </c>
      <c r="B114" t="s">
        <v>17</v>
      </c>
      <c r="C114" s="49">
        <v>8.69</v>
      </c>
      <c r="E114" s="114"/>
    </row>
    <row r="115" spans="1:5" x14ac:dyDescent="0.2">
      <c r="A115">
        <v>2007</v>
      </c>
      <c r="B115" t="s">
        <v>17</v>
      </c>
      <c r="C115" s="49">
        <v>8.92</v>
      </c>
      <c r="E115" s="114"/>
    </row>
    <row r="116" spans="1:5" x14ac:dyDescent="0.2">
      <c r="A116">
        <v>2008</v>
      </c>
      <c r="B116" t="s">
        <v>17</v>
      </c>
      <c r="C116" s="49">
        <v>8.7100000000000009</v>
      </c>
      <c r="E116" s="114"/>
    </row>
    <row r="117" spans="1:5" x14ac:dyDescent="0.2">
      <c r="A117">
        <v>2009</v>
      </c>
      <c r="B117" t="s">
        <v>17</v>
      </c>
      <c r="C117" s="49">
        <v>7.73</v>
      </c>
      <c r="E117" s="114"/>
    </row>
    <row r="118" spans="1:5" x14ac:dyDescent="0.2">
      <c r="A118">
        <v>2010</v>
      </c>
      <c r="B118" t="s">
        <v>17</v>
      </c>
      <c r="C118" s="49">
        <v>8.4499999999999993</v>
      </c>
      <c r="E118" s="114"/>
    </row>
    <row r="119" spans="1:5" x14ac:dyDescent="0.2">
      <c r="A119">
        <v>2011</v>
      </c>
      <c r="B119" t="s">
        <v>17</v>
      </c>
      <c r="C119" s="49">
        <v>8.39</v>
      </c>
      <c r="E119" s="114"/>
    </row>
    <row r="120" spans="1:5" x14ac:dyDescent="0.2">
      <c r="A120">
        <v>2012</v>
      </c>
      <c r="B120" t="s">
        <v>17</v>
      </c>
      <c r="C120" s="49">
        <v>8.25</v>
      </c>
      <c r="E120" s="114"/>
    </row>
    <row r="121" spans="1:5" x14ac:dyDescent="0.2">
      <c r="A121">
        <v>2013</v>
      </c>
      <c r="B121" t="s">
        <v>17</v>
      </c>
      <c r="C121" s="49">
        <v>8.49</v>
      </c>
    </row>
    <row r="122" spans="1:5" x14ac:dyDescent="0.2">
      <c r="A122">
        <v>2014</v>
      </c>
      <c r="B122" t="s">
        <v>17</v>
      </c>
      <c r="C122" s="49">
        <v>8.9</v>
      </c>
    </row>
    <row r="123" spans="1:5" x14ac:dyDescent="0.2">
      <c r="A123">
        <v>2015</v>
      </c>
      <c r="B123" t="s">
        <v>17</v>
      </c>
      <c r="C123" s="49">
        <v>9.34</v>
      </c>
    </row>
    <row r="124" spans="1:5" x14ac:dyDescent="0.2">
      <c r="A124">
        <v>2016</v>
      </c>
      <c r="B124" t="s">
        <v>17</v>
      </c>
      <c r="C124" s="49">
        <v>9.99</v>
      </c>
    </row>
    <row r="125" spans="1:5" x14ac:dyDescent="0.2">
      <c r="A125">
        <v>1997</v>
      </c>
      <c r="B125" t="s">
        <v>243</v>
      </c>
      <c r="C125" s="316">
        <v>5.33</v>
      </c>
    </row>
    <row r="126" spans="1:5" x14ac:dyDescent="0.2">
      <c r="A126">
        <v>1998</v>
      </c>
      <c r="B126" t="s">
        <v>243</v>
      </c>
      <c r="C126" s="316">
        <v>5.16</v>
      </c>
    </row>
    <row r="127" spans="1:5" x14ac:dyDescent="0.2">
      <c r="A127">
        <v>1999</v>
      </c>
      <c r="B127" t="s">
        <v>243</v>
      </c>
      <c r="C127" s="316">
        <v>5.58</v>
      </c>
    </row>
    <row r="128" spans="1:5" x14ac:dyDescent="0.2">
      <c r="A128">
        <v>2000</v>
      </c>
      <c r="B128" t="s">
        <v>243</v>
      </c>
      <c r="C128" s="316">
        <v>6.85</v>
      </c>
    </row>
    <row r="129" spans="1:3" x14ac:dyDescent="0.2">
      <c r="A129">
        <v>2001</v>
      </c>
      <c r="B129" t="s">
        <v>243</v>
      </c>
      <c r="C129" s="316">
        <v>7.68</v>
      </c>
    </row>
    <row r="130" spans="1:3" x14ac:dyDescent="0.2">
      <c r="A130">
        <v>2002</v>
      </c>
      <c r="B130" t="s">
        <v>243</v>
      </c>
      <c r="C130" s="316">
        <v>9.0299999999999994</v>
      </c>
    </row>
    <row r="131" spans="1:3" x14ac:dyDescent="0.2">
      <c r="A131">
        <v>2003</v>
      </c>
      <c r="B131" t="s">
        <v>243</v>
      </c>
      <c r="C131" s="316">
        <v>9.4</v>
      </c>
    </row>
    <row r="132" spans="1:3" x14ac:dyDescent="0.2">
      <c r="A132">
        <v>2004</v>
      </c>
      <c r="B132" t="s">
        <v>243</v>
      </c>
      <c r="C132" s="316">
        <v>10.32</v>
      </c>
    </row>
    <row r="133" spans="1:3" x14ac:dyDescent="0.2">
      <c r="A133">
        <v>2005</v>
      </c>
      <c r="B133" t="s">
        <v>243</v>
      </c>
      <c r="C133" s="316">
        <v>10.46</v>
      </c>
    </row>
    <row r="134" spans="1:3" x14ac:dyDescent="0.2">
      <c r="A134">
        <v>2006</v>
      </c>
      <c r="B134" t="s">
        <v>243</v>
      </c>
      <c r="C134" s="316">
        <v>11.51</v>
      </c>
    </row>
    <row r="135" spans="1:3" x14ac:dyDescent="0.2">
      <c r="A135">
        <v>2007</v>
      </c>
      <c r="B135" t="s">
        <v>243</v>
      </c>
      <c r="C135" s="316">
        <v>13.23</v>
      </c>
    </row>
    <row r="136" spans="1:3" x14ac:dyDescent="0.2">
      <c r="A136">
        <v>2008</v>
      </c>
      <c r="B136" t="s">
        <v>243</v>
      </c>
      <c r="C136" s="316">
        <v>12.82</v>
      </c>
    </row>
    <row r="137" spans="1:3" x14ac:dyDescent="0.2">
      <c r="A137">
        <v>2009</v>
      </c>
      <c r="B137" t="s">
        <v>243</v>
      </c>
      <c r="C137" s="316">
        <v>10.17</v>
      </c>
    </row>
    <row r="138" spans="1:3" x14ac:dyDescent="0.2">
      <c r="A138">
        <v>2010</v>
      </c>
      <c r="B138" t="s">
        <v>243</v>
      </c>
      <c r="C138" s="316">
        <v>11.67</v>
      </c>
    </row>
    <row r="139" spans="1:3" x14ac:dyDescent="0.2">
      <c r="A139">
        <v>2011</v>
      </c>
      <c r="B139" t="s">
        <v>243</v>
      </c>
      <c r="C139" s="316">
        <v>9.81</v>
      </c>
    </row>
    <row r="140" spans="1:3" x14ac:dyDescent="0.2">
      <c r="A140">
        <v>2012</v>
      </c>
      <c r="B140" t="s">
        <v>243</v>
      </c>
      <c r="C140" s="316">
        <v>10.89</v>
      </c>
    </row>
    <row r="141" spans="1:3" x14ac:dyDescent="0.2">
      <c r="A141">
        <v>2013</v>
      </c>
      <c r="B141" t="s">
        <v>243</v>
      </c>
      <c r="C141" s="318">
        <v>10.75</v>
      </c>
    </row>
    <row r="142" spans="1:3" x14ac:dyDescent="0.2">
      <c r="A142">
        <v>2014</v>
      </c>
      <c r="B142" t="s">
        <v>243</v>
      </c>
      <c r="C142" s="318">
        <v>10.91</v>
      </c>
    </row>
    <row r="143" spans="1:3" x14ac:dyDescent="0.2">
      <c r="A143">
        <v>2015</v>
      </c>
      <c r="B143" t="s">
        <v>243</v>
      </c>
      <c r="C143" s="317">
        <v>12.65</v>
      </c>
    </row>
    <row r="144" spans="1:3" x14ac:dyDescent="0.2">
      <c r="A144">
        <v>2016</v>
      </c>
      <c r="B144" t="s">
        <v>243</v>
      </c>
      <c r="C144" s="317">
        <v>11.9</v>
      </c>
    </row>
    <row r="145" spans="1:3" x14ac:dyDescent="0.2">
      <c r="A145">
        <v>1997</v>
      </c>
      <c r="B145" t="s">
        <v>244</v>
      </c>
      <c r="C145" s="316">
        <v>5.55</v>
      </c>
    </row>
    <row r="146" spans="1:3" x14ac:dyDescent="0.2">
      <c r="A146">
        <v>1998</v>
      </c>
      <c r="B146" t="s">
        <v>244</v>
      </c>
      <c r="C146" s="316">
        <v>6.94</v>
      </c>
    </row>
    <row r="147" spans="1:3" x14ac:dyDescent="0.2">
      <c r="A147">
        <v>1999</v>
      </c>
      <c r="B147" t="s">
        <v>244</v>
      </c>
      <c r="C147" s="316">
        <v>6.99</v>
      </c>
    </row>
    <row r="148" spans="1:3" x14ac:dyDescent="0.2">
      <c r="A148">
        <v>2000</v>
      </c>
      <c r="B148" t="s">
        <v>244</v>
      </c>
      <c r="C148" s="316">
        <v>7.38</v>
      </c>
    </row>
    <row r="149" spans="1:3" x14ac:dyDescent="0.2">
      <c r="A149">
        <v>2001</v>
      </c>
      <c r="B149" t="s">
        <v>244</v>
      </c>
      <c r="C149" s="316">
        <v>8.64</v>
      </c>
    </row>
    <row r="150" spans="1:3" x14ac:dyDescent="0.2">
      <c r="A150">
        <v>2002</v>
      </c>
      <c r="B150" t="s">
        <v>244</v>
      </c>
      <c r="C150" s="316">
        <v>9.2100000000000009</v>
      </c>
    </row>
    <row r="151" spans="1:3" x14ac:dyDescent="0.2">
      <c r="A151">
        <v>2003</v>
      </c>
      <c r="B151" t="s">
        <v>244</v>
      </c>
      <c r="C151" s="316">
        <v>10.28</v>
      </c>
    </row>
    <row r="152" spans="1:3" x14ac:dyDescent="0.2">
      <c r="A152">
        <v>2004</v>
      </c>
      <c r="B152" t="s">
        <v>244</v>
      </c>
      <c r="C152" s="316">
        <v>10.83</v>
      </c>
    </row>
    <row r="153" spans="1:3" x14ac:dyDescent="0.2">
      <c r="A153">
        <v>2005</v>
      </c>
      <c r="B153" t="s">
        <v>244</v>
      </c>
      <c r="C153" s="316">
        <v>12.11</v>
      </c>
    </row>
    <row r="154" spans="1:3" x14ac:dyDescent="0.2">
      <c r="A154">
        <v>2006</v>
      </c>
      <c r="B154" t="s">
        <v>244</v>
      </c>
      <c r="C154" s="316">
        <v>11.84</v>
      </c>
    </row>
    <row r="155" spans="1:3" x14ac:dyDescent="0.2">
      <c r="A155">
        <v>2007</v>
      </c>
      <c r="B155" t="s">
        <v>244</v>
      </c>
      <c r="C155" s="316">
        <v>13</v>
      </c>
    </row>
    <row r="156" spans="1:3" x14ac:dyDescent="0.2">
      <c r="A156">
        <v>2008</v>
      </c>
      <c r="B156" t="s">
        <v>244</v>
      </c>
      <c r="C156" s="316">
        <v>12.58</v>
      </c>
    </row>
    <row r="157" spans="1:3" x14ac:dyDescent="0.2">
      <c r="A157">
        <v>2009</v>
      </c>
      <c r="B157" t="s">
        <v>244</v>
      </c>
      <c r="C157" s="316">
        <v>10.61</v>
      </c>
    </row>
    <row r="158" spans="1:3" x14ac:dyDescent="0.2">
      <c r="A158">
        <v>2010</v>
      </c>
      <c r="B158" t="s">
        <v>244</v>
      </c>
      <c r="C158" s="316">
        <v>11.79</v>
      </c>
    </row>
    <row r="159" spans="1:3" x14ac:dyDescent="0.2">
      <c r="A159">
        <v>2011</v>
      </c>
      <c r="B159" t="s">
        <v>244</v>
      </c>
      <c r="C159" s="316">
        <v>11.82</v>
      </c>
    </row>
    <row r="160" spans="1:3" x14ac:dyDescent="0.2">
      <c r="A160">
        <v>2012</v>
      </c>
      <c r="B160" t="s">
        <v>244</v>
      </c>
      <c r="C160" s="316">
        <v>11.39</v>
      </c>
    </row>
    <row r="161" spans="1:3" x14ac:dyDescent="0.2">
      <c r="A161">
        <v>2013</v>
      </c>
      <c r="B161" t="s">
        <v>244</v>
      </c>
      <c r="C161" s="318">
        <v>11.63</v>
      </c>
    </row>
    <row r="162" spans="1:3" x14ac:dyDescent="0.2">
      <c r="A162">
        <v>2014</v>
      </c>
      <c r="B162" t="s">
        <v>244</v>
      </c>
      <c r="C162" s="318">
        <v>11.78</v>
      </c>
    </row>
    <row r="163" spans="1:3" x14ac:dyDescent="0.2">
      <c r="A163">
        <v>2015</v>
      </c>
      <c r="B163" t="s">
        <v>244</v>
      </c>
      <c r="C163" s="317">
        <v>12.39</v>
      </c>
    </row>
    <row r="164" spans="1:3" x14ac:dyDescent="0.2">
      <c r="A164">
        <v>2016</v>
      </c>
      <c r="B164" t="s">
        <v>244</v>
      </c>
      <c r="C164" s="317">
        <v>13.46</v>
      </c>
    </row>
    <row r="165" spans="1:3" x14ac:dyDescent="0.2">
      <c r="A165">
        <v>1997</v>
      </c>
      <c r="B165" t="s">
        <v>245</v>
      </c>
      <c r="C165" s="316">
        <v>5.27</v>
      </c>
    </row>
    <row r="166" spans="1:3" x14ac:dyDescent="0.2">
      <c r="A166">
        <v>1998</v>
      </c>
      <c r="B166" t="s">
        <v>245</v>
      </c>
      <c r="C166" s="316">
        <v>4.8600000000000003</v>
      </c>
    </row>
    <row r="167" spans="1:3" x14ac:dyDescent="0.2">
      <c r="A167">
        <v>1999</v>
      </c>
      <c r="B167" t="s">
        <v>245</v>
      </c>
      <c r="C167" s="316">
        <v>5.31</v>
      </c>
    </row>
    <row r="168" spans="1:3" x14ac:dyDescent="0.2">
      <c r="A168">
        <v>2000</v>
      </c>
      <c r="B168" t="s">
        <v>245</v>
      </c>
      <c r="C168" s="316">
        <v>5.85</v>
      </c>
    </row>
    <row r="169" spans="1:3" x14ac:dyDescent="0.2">
      <c r="A169">
        <v>2001</v>
      </c>
      <c r="B169" t="s">
        <v>245</v>
      </c>
      <c r="C169" s="316">
        <v>6.02</v>
      </c>
    </row>
    <row r="170" spans="1:3" x14ac:dyDescent="0.2">
      <c r="A170">
        <v>2002</v>
      </c>
      <c r="B170" t="s">
        <v>245</v>
      </c>
      <c r="C170" s="316">
        <v>6.98</v>
      </c>
    </row>
    <row r="171" spans="1:3" x14ac:dyDescent="0.2">
      <c r="A171">
        <v>2003</v>
      </c>
      <c r="B171" t="s">
        <v>245</v>
      </c>
      <c r="C171" s="316">
        <v>9.0500000000000007</v>
      </c>
    </row>
    <row r="172" spans="1:3" x14ac:dyDescent="0.2">
      <c r="A172">
        <v>2004</v>
      </c>
      <c r="B172" t="s">
        <v>245</v>
      </c>
      <c r="C172" s="316">
        <v>10.37</v>
      </c>
    </row>
    <row r="173" spans="1:3" x14ac:dyDescent="0.2">
      <c r="A173">
        <v>2005</v>
      </c>
      <c r="B173" t="s">
        <v>245</v>
      </c>
      <c r="C173" s="316">
        <v>9.33</v>
      </c>
    </row>
    <row r="174" spans="1:3" x14ac:dyDescent="0.2">
      <c r="A174">
        <v>2006</v>
      </c>
      <c r="B174" t="s">
        <v>245</v>
      </c>
      <c r="C174" s="316">
        <v>9.75</v>
      </c>
    </row>
    <row r="175" spans="1:3" x14ac:dyDescent="0.2">
      <c r="A175">
        <v>2007</v>
      </c>
      <c r="B175" t="s">
        <v>245</v>
      </c>
      <c r="C175" s="316">
        <v>9.67</v>
      </c>
    </row>
    <row r="176" spans="1:3" x14ac:dyDescent="0.2">
      <c r="A176">
        <v>2008</v>
      </c>
      <c r="B176" t="s">
        <v>245</v>
      </c>
      <c r="C176" s="316">
        <v>11.76</v>
      </c>
    </row>
    <row r="177" spans="1:3" x14ac:dyDescent="0.2">
      <c r="A177">
        <v>2009</v>
      </c>
      <c r="B177" t="s">
        <v>245</v>
      </c>
      <c r="C177" s="316">
        <v>8.92</v>
      </c>
    </row>
    <row r="178" spans="1:3" x14ac:dyDescent="0.2">
      <c r="A178">
        <v>2010</v>
      </c>
      <c r="B178" t="s">
        <v>245</v>
      </c>
      <c r="C178" s="316">
        <v>9.64</v>
      </c>
    </row>
    <row r="179" spans="1:3" x14ac:dyDescent="0.2">
      <c r="A179">
        <v>2011</v>
      </c>
      <c r="B179" t="s">
        <v>245</v>
      </c>
      <c r="C179" s="316">
        <v>9.76</v>
      </c>
    </row>
    <row r="180" spans="1:3" x14ac:dyDescent="0.2">
      <c r="A180">
        <v>2012</v>
      </c>
      <c r="B180" t="s">
        <v>245</v>
      </c>
      <c r="C180" s="316">
        <v>10.11</v>
      </c>
    </row>
    <row r="181" spans="1:3" x14ac:dyDescent="0.2">
      <c r="A181">
        <v>2013</v>
      </c>
      <c r="B181" t="s">
        <v>245</v>
      </c>
      <c r="C181" s="318">
        <v>9</v>
      </c>
    </row>
    <row r="182" spans="1:3" x14ac:dyDescent="0.2">
      <c r="A182">
        <v>2014</v>
      </c>
      <c r="B182" t="s">
        <v>245</v>
      </c>
      <c r="C182" s="318">
        <v>9.17</v>
      </c>
    </row>
    <row r="183" spans="1:3" x14ac:dyDescent="0.2">
      <c r="A183">
        <v>2015</v>
      </c>
      <c r="B183" t="s">
        <v>245</v>
      </c>
      <c r="C183" s="317">
        <v>9.4700000000000006</v>
      </c>
    </row>
    <row r="184" spans="1:3" x14ac:dyDescent="0.2">
      <c r="A184">
        <v>2016</v>
      </c>
      <c r="B184" t="s">
        <v>245</v>
      </c>
      <c r="C184" s="317">
        <v>9.51</v>
      </c>
    </row>
    <row r="185" spans="1:3" x14ac:dyDescent="0.2">
      <c r="A185">
        <v>1997</v>
      </c>
      <c r="B185" t="s">
        <v>246</v>
      </c>
      <c r="C185" s="316">
        <v>5.25</v>
      </c>
    </row>
    <row r="186" spans="1:3" x14ac:dyDescent="0.2">
      <c r="A186">
        <v>1998</v>
      </c>
      <c r="B186" t="s">
        <v>246</v>
      </c>
      <c r="C186" s="316">
        <v>4.55</v>
      </c>
    </row>
    <row r="187" spans="1:3" x14ac:dyDescent="0.2">
      <c r="A187">
        <v>1999</v>
      </c>
      <c r="B187" t="s">
        <v>246</v>
      </c>
      <c r="C187" s="316">
        <v>5.21</v>
      </c>
    </row>
    <row r="188" spans="1:3" x14ac:dyDescent="0.2">
      <c r="A188">
        <v>2000</v>
      </c>
      <c r="B188" t="s">
        <v>246</v>
      </c>
      <c r="C188" s="319"/>
    </row>
    <row r="189" spans="1:3" x14ac:dyDescent="0.2">
      <c r="A189">
        <v>2001</v>
      </c>
      <c r="B189" t="s">
        <v>246</v>
      </c>
      <c r="C189" s="316">
        <v>8.14</v>
      </c>
    </row>
    <row r="190" spans="1:3" x14ac:dyDescent="0.2">
      <c r="A190">
        <v>2002</v>
      </c>
      <c r="B190" t="s">
        <v>246</v>
      </c>
      <c r="C190" s="316">
        <v>7.14</v>
      </c>
    </row>
    <row r="191" spans="1:3" x14ac:dyDescent="0.2">
      <c r="A191">
        <v>2003</v>
      </c>
      <c r="B191" t="s">
        <v>246</v>
      </c>
      <c r="C191" s="316">
        <v>7.83</v>
      </c>
    </row>
    <row r="192" spans="1:3" x14ac:dyDescent="0.2">
      <c r="A192">
        <v>2004</v>
      </c>
      <c r="B192" t="s">
        <v>246</v>
      </c>
      <c r="C192" s="316">
        <v>10.98</v>
      </c>
    </row>
    <row r="193" spans="1:3" x14ac:dyDescent="0.2">
      <c r="A193">
        <v>2005</v>
      </c>
      <c r="B193" t="s">
        <v>246</v>
      </c>
      <c r="C193" s="316">
        <v>10.33</v>
      </c>
    </row>
    <row r="194" spans="1:3" x14ac:dyDescent="0.2">
      <c r="A194">
        <v>2006</v>
      </c>
      <c r="B194" t="s">
        <v>246</v>
      </c>
      <c r="C194" s="316">
        <v>11.15</v>
      </c>
    </row>
    <row r="195" spans="1:3" x14ac:dyDescent="0.2">
      <c r="A195">
        <v>2007</v>
      </c>
      <c r="B195" t="s">
        <v>246</v>
      </c>
      <c r="C195" s="316">
        <v>9.8800000000000008</v>
      </c>
    </row>
    <row r="196" spans="1:3" x14ac:dyDescent="0.2">
      <c r="A196">
        <v>2008</v>
      </c>
      <c r="B196" t="s">
        <v>246</v>
      </c>
      <c r="C196" s="316">
        <v>8.86</v>
      </c>
    </row>
    <row r="197" spans="1:3" x14ac:dyDescent="0.2">
      <c r="A197">
        <v>2009</v>
      </c>
      <c r="B197" t="s">
        <v>246</v>
      </c>
      <c r="C197" s="316">
        <v>8.3800000000000008</v>
      </c>
    </row>
    <row r="198" spans="1:3" x14ac:dyDescent="0.2">
      <c r="A198">
        <v>2010</v>
      </c>
      <c r="B198" t="s">
        <v>246</v>
      </c>
      <c r="C198" s="316">
        <v>9.7200000000000006</v>
      </c>
    </row>
    <row r="199" spans="1:3" x14ac:dyDescent="0.2">
      <c r="A199">
        <v>2011</v>
      </c>
      <c r="B199" t="s">
        <v>246</v>
      </c>
      <c r="C199" s="316">
        <v>9.7200000000000006</v>
      </c>
    </row>
    <row r="200" spans="1:3" x14ac:dyDescent="0.2">
      <c r="A200">
        <v>2012</v>
      </c>
      <c r="B200" t="s">
        <v>246</v>
      </c>
      <c r="C200" s="316">
        <v>10.08</v>
      </c>
    </row>
    <row r="201" spans="1:3" x14ac:dyDescent="0.2">
      <c r="A201">
        <v>2013</v>
      </c>
      <c r="B201" t="s">
        <v>246</v>
      </c>
      <c r="C201" s="318">
        <v>10.119999999999999</v>
      </c>
    </row>
    <row r="202" spans="1:3" x14ac:dyDescent="0.2">
      <c r="A202">
        <v>2014</v>
      </c>
      <c r="B202" t="s">
        <v>246</v>
      </c>
      <c r="C202" s="318">
        <v>11.22</v>
      </c>
    </row>
    <row r="203" spans="1:3" x14ac:dyDescent="0.2">
      <c r="A203">
        <v>2015</v>
      </c>
      <c r="B203" t="s">
        <v>246</v>
      </c>
      <c r="C203" s="317">
        <v>10.52</v>
      </c>
    </row>
    <row r="204" spans="1:3" x14ac:dyDescent="0.2">
      <c r="A204">
        <v>2016</v>
      </c>
      <c r="B204" t="s">
        <v>246</v>
      </c>
      <c r="C204" s="317">
        <v>11.54</v>
      </c>
    </row>
    <row r="205" spans="1:3" x14ac:dyDescent="0.2">
      <c r="A205">
        <v>1997</v>
      </c>
      <c r="B205" t="s">
        <v>247</v>
      </c>
      <c r="C205" s="316">
        <v>4.75</v>
      </c>
    </row>
    <row r="206" spans="1:3" x14ac:dyDescent="0.2">
      <c r="A206">
        <v>1998</v>
      </c>
      <c r="B206" t="s">
        <v>247</v>
      </c>
      <c r="C206" s="316">
        <v>5.6</v>
      </c>
    </row>
    <row r="207" spans="1:3" x14ac:dyDescent="0.2">
      <c r="A207">
        <v>1999</v>
      </c>
      <c r="B207" t="s">
        <v>247</v>
      </c>
      <c r="C207" s="316">
        <v>5.28</v>
      </c>
    </row>
    <row r="208" spans="1:3" x14ac:dyDescent="0.2">
      <c r="A208">
        <v>2000</v>
      </c>
      <c r="B208" t="s">
        <v>247</v>
      </c>
      <c r="C208" s="316">
        <v>5.91</v>
      </c>
    </row>
    <row r="209" spans="1:3" x14ac:dyDescent="0.2">
      <c r="A209">
        <v>2001</v>
      </c>
      <c r="B209" t="s">
        <v>247</v>
      </c>
      <c r="C209" s="316">
        <v>6.6</v>
      </c>
    </row>
    <row r="210" spans="1:3" x14ac:dyDescent="0.2">
      <c r="A210">
        <v>2002</v>
      </c>
      <c r="B210" t="s">
        <v>247</v>
      </c>
      <c r="C210" s="316">
        <v>7.32</v>
      </c>
    </row>
    <row r="211" spans="1:3" x14ac:dyDescent="0.2">
      <c r="A211">
        <v>2003</v>
      </c>
      <c r="B211" t="s">
        <v>247</v>
      </c>
      <c r="C211" s="316">
        <v>8.91</v>
      </c>
    </row>
    <row r="212" spans="1:3" x14ac:dyDescent="0.2">
      <c r="A212">
        <v>2004</v>
      </c>
      <c r="B212" t="s">
        <v>247</v>
      </c>
      <c r="C212" s="316">
        <v>9.91</v>
      </c>
    </row>
    <row r="213" spans="1:3" x14ac:dyDescent="0.2">
      <c r="A213">
        <v>2005</v>
      </c>
      <c r="B213" t="s">
        <v>247</v>
      </c>
      <c r="C213" s="316">
        <v>10.51</v>
      </c>
    </row>
    <row r="214" spans="1:3" x14ac:dyDescent="0.2">
      <c r="A214">
        <v>2006</v>
      </c>
      <c r="B214" t="s">
        <v>247</v>
      </c>
      <c r="C214" s="316">
        <v>10.029999999999999</v>
      </c>
    </row>
    <row r="215" spans="1:3" x14ac:dyDescent="0.2">
      <c r="A215">
        <v>2007</v>
      </c>
      <c r="B215" t="s">
        <v>247</v>
      </c>
      <c r="C215" s="316">
        <v>11.14</v>
      </c>
    </row>
    <row r="216" spans="1:3" x14ac:dyDescent="0.2">
      <c r="A216">
        <v>2008</v>
      </c>
      <c r="B216" t="s">
        <v>247</v>
      </c>
      <c r="C216" s="316">
        <v>10.24</v>
      </c>
    </row>
    <row r="217" spans="1:3" x14ac:dyDescent="0.2">
      <c r="A217">
        <v>2009</v>
      </c>
      <c r="B217" t="s">
        <v>247</v>
      </c>
      <c r="C217" s="316">
        <v>9.15</v>
      </c>
    </row>
    <row r="218" spans="1:3" x14ac:dyDescent="0.2">
      <c r="A218">
        <v>2010</v>
      </c>
      <c r="B218" t="s">
        <v>247</v>
      </c>
      <c r="C218" s="316">
        <v>10.3</v>
      </c>
    </row>
    <row r="219" spans="1:3" x14ac:dyDescent="0.2">
      <c r="A219">
        <v>2011</v>
      </c>
      <c r="B219" t="s">
        <v>247</v>
      </c>
      <c r="C219" s="316">
        <v>9.1199999999999992</v>
      </c>
    </row>
    <row r="220" spans="1:3" x14ac:dyDescent="0.2">
      <c r="A220">
        <v>2012</v>
      </c>
      <c r="B220" t="s">
        <v>247</v>
      </c>
      <c r="C220" s="316">
        <v>9.5399999999999991</v>
      </c>
    </row>
    <row r="221" spans="1:3" x14ac:dyDescent="0.2">
      <c r="A221">
        <v>2013</v>
      </c>
      <c r="B221" t="s">
        <v>247</v>
      </c>
      <c r="C221" s="318">
        <v>9.77</v>
      </c>
    </row>
    <row r="222" spans="1:3" x14ac:dyDescent="0.2">
      <c r="A222">
        <v>2014</v>
      </c>
      <c r="B222" t="s">
        <v>247</v>
      </c>
      <c r="C222" s="318">
        <v>9.82</v>
      </c>
    </row>
    <row r="223" spans="1:3" x14ac:dyDescent="0.2">
      <c r="A223">
        <v>2015</v>
      </c>
      <c r="B223" t="s">
        <v>247</v>
      </c>
      <c r="C223" s="317">
        <v>9.5299999999999994</v>
      </c>
    </row>
    <row r="224" spans="1:3" x14ac:dyDescent="0.2">
      <c r="A224">
        <v>2016</v>
      </c>
      <c r="B224" t="s">
        <v>247</v>
      </c>
      <c r="C224" s="317">
        <v>10.6</v>
      </c>
    </row>
    <row r="225" spans="1:3" x14ac:dyDescent="0.2">
      <c r="A225">
        <v>1997</v>
      </c>
      <c r="B225" t="s">
        <v>248</v>
      </c>
      <c r="C225" s="316">
        <v>4.4000000000000004</v>
      </c>
    </row>
    <row r="226" spans="1:3" x14ac:dyDescent="0.2">
      <c r="A226">
        <v>1998</v>
      </c>
      <c r="B226" t="s">
        <v>248</v>
      </c>
      <c r="C226" s="316">
        <v>3.92</v>
      </c>
    </row>
    <row r="227" spans="1:3" x14ac:dyDescent="0.2">
      <c r="A227">
        <v>1999</v>
      </c>
      <c r="B227" t="s">
        <v>248</v>
      </c>
      <c r="C227" s="316">
        <v>4.62</v>
      </c>
    </row>
    <row r="228" spans="1:3" x14ac:dyDescent="0.2">
      <c r="A228">
        <v>2000</v>
      </c>
      <c r="B228" t="s">
        <v>248</v>
      </c>
      <c r="C228" s="316">
        <v>4.6900000000000004</v>
      </c>
    </row>
    <row r="229" spans="1:3" x14ac:dyDescent="0.2">
      <c r="A229">
        <v>2001</v>
      </c>
      <c r="B229" t="s">
        <v>248</v>
      </c>
      <c r="C229" s="316">
        <v>5.25</v>
      </c>
    </row>
    <row r="230" spans="1:3" x14ac:dyDescent="0.2">
      <c r="A230">
        <v>2002</v>
      </c>
      <c r="B230" t="s">
        <v>248</v>
      </c>
      <c r="C230" s="316">
        <v>5.81</v>
      </c>
    </row>
    <row r="231" spans="1:3" x14ac:dyDescent="0.2">
      <c r="A231">
        <v>2003</v>
      </c>
      <c r="B231" t="s">
        <v>248</v>
      </c>
      <c r="C231" s="316">
        <v>8.16</v>
      </c>
    </row>
    <row r="232" spans="1:3" x14ac:dyDescent="0.2">
      <c r="A232">
        <v>2004</v>
      </c>
      <c r="B232" t="s">
        <v>248</v>
      </c>
      <c r="C232" s="316">
        <v>9.65</v>
      </c>
    </row>
    <row r="233" spans="1:3" x14ac:dyDescent="0.2">
      <c r="A233">
        <v>2005</v>
      </c>
      <c r="B233" t="s">
        <v>248</v>
      </c>
      <c r="C233" s="316">
        <v>9.91</v>
      </c>
    </row>
    <row r="234" spans="1:3" x14ac:dyDescent="0.2">
      <c r="A234">
        <v>2006</v>
      </c>
      <c r="B234" t="s">
        <v>248</v>
      </c>
      <c r="C234" s="316">
        <v>9.7899999999999991</v>
      </c>
    </row>
    <row r="235" spans="1:3" x14ac:dyDescent="0.2">
      <c r="A235">
        <v>2007</v>
      </c>
      <c r="B235" t="s">
        <v>248</v>
      </c>
      <c r="C235" s="316">
        <v>10.41</v>
      </c>
    </row>
    <row r="236" spans="1:3" x14ac:dyDescent="0.2">
      <c r="A236">
        <v>2008</v>
      </c>
      <c r="B236" t="s">
        <v>248</v>
      </c>
      <c r="C236" s="316">
        <v>11.19</v>
      </c>
    </row>
    <row r="237" spans="1:3" x14ac:dyDescent="0.2">
      <c r="A237">
        <v>2009</v>
      </c>
      <c r="B237" t="s">
        <v>248</v>
      </c>
      <c r="C237" s="316">
        <v>8.26</v>
      </c>
    </row>
    <row r="238" spans="1:3" x14ac:dyDescent="0.2">
      <c r="A238">
        <v>2010</v>
      </c>
      <c r="B238" t="s">
        <v>248</v>
      </c>
      <c r="C238" s="316">
        <v>8.99</v>
      </c>
    </row>
    <row r="239" spans="1:3" x14ac:dyDescent="0.2">
      <c r="A239">
        <v>2011</v>
      </c>
      <c r="B239" t="s">
        <v>248</v>
      </c>
      <c r="C239" s="316">
        <v>8.26</v>
      </c>
    </row>
    <row r="240" spans="1:3" x14ac:dyDescent="0.2">
      <c r="A240">
        <v>2012</v>
      </c>
      <c r="B240" t="s">
        <v>248</v>
      </c>
      <c r="C240" s="316">
        <v>7.5</v>
      </c>
    </row>
    <row r="241" spans="1:3" x14ac:dyDescent="0.2">
      <c r="A241">
        <v>2013</v>
      </c>
      <c r="B241" t="s">
        <v>248</v>
      </c>
      <c r="C241" s="318">
        <v>8.43</v>
      </c>
    </row>
    <row r="242" spans="1:3" x14ac:dyDescent="0.2">
      <c r="A242">
        <v>2014</v>
      </c>
      <c r="B242" t="s">
        <v>248</v>
      </c>
      <c r="C242" s="318">
        <v>7.49</v>
      </c>
    </row>
    <row r="243" spans="1:3" x14ac:dyDescent="0.2">
      <c r="A243">
        <v>2015</v>
      </c>
      <c r="B243" t="s">
        <v>248</v>
      </c>
      <c r="C243" s="317">
        <v>8.6300000000000008</v>
      </c>
    </row>
    <row r="244" spans="1:3" x14ac:dyDescent="0.2">
      <c r="A244">
        <v>2016</v>
      </c>
      <c r="B244" t="s">
        <v>248</v>
      </c>
      <c r="C244" s="49">
        <v>9.0399999999999991</v>
      </c>
    </row>
  </sheetData>
  <phoneticPr fontId="5" type="noConversion"/>
  <hyperlinks>
    <hyperlink ref="I1" location="'20'!A1" display="&lt;&lt; Chart"/>
    <hyperlink ref="H1" location="Contents!A1" display="&lt;&lt; Contents"/>
    <hyperlink ref="A2" r:id="rId1" display="Source: DCLG. Note: Regional data is not available post-2011"/>
  </hyperlinks>
  <pageMargins left="0.75" right="0.75" top="1" bottom="1" header="0.5" footer="0.5"/>
  <pageSetup paperSize="9" orientation="portrait" verticalDpi="0" r:id="rId2"/>
  <headerFooter alignWithMargins="0"/>
  <tableParts count="1">
    <tablePart r:id="rId3"/>
  </tablePart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P129"/>
  <sheetViews>
    <sheetView showGridLines="0" workbookViewId="0">
      <selection activeCell="G30" sqref="G30"/>
    </sheetView>
  </sheetViews>
  <sheetFormatPr defaultRowHeight="12.75" x14ac:dyDescent="0.2"/>
  <cols>
    <col min="4" max="4" width="26.140625" bestFit="1" customWidth="1"/>
    <col min="5" max="5" width="7.7109375" customWidth="1"/>
    <col min="6" max="6" width="8" customWidth="1"/>
    <col min="7" max="7" width="11.28515625" bestFit="1" customWidth="1"/>
    <col min="8" max="8" width="12.7109375" customWidth="1"/>
    <col min="9" max="9" width="11.28515625" bestFit="1" customWidth="1"/>
  </cols>
  <sheetData>
    <row r="1" spans="1:16" ht="15.75" customHeight="1" x14ac:dyDescent="0.25">
      <c r="A1" s="14" t="s">
        <v>216</v>
      </c>
      <c r="B1" s="14"/>
      <c r="C1" s="1"/>
      <c r="D1" s="1"/>
      <c r="E1" s="77" t="s">
        <v>152</v>
      </c>
      <c r="F1" s="1"/>
      <c r="G1" s="69" t="s">
        <v>99</v>
      </c>
      <c r="H1" s="9" t="s">
        <v>10</v>
      </c>
      <c r="I1" s="1"/>
      <c r="J1" s="10">
        <v>2016</v>
      </c>
      <c r="K1" s="1"/>
      <c r="L1" s="1"/>
      <c r="M1" s="1"/>
      <c r="N1" s="1"/>
      <c r="O1" s="1"/>
      <c r="P1" s="1"/>
    </row>
    <row r="2" spans="1:16" s="3" customFormat="1" ht="12.75" customHeight="1" x14ac:dyDescent="0.2">
      <c r="A2" s="60" t="s">
        <v>106</v>
      </c>
      <c r="B2" s="60"/>
      <c r="H2" s="9" t="s">
        <v>11</v>
      </c>
      <c r="I2" s="1"/>
      <c r="J2" s="10">
        <v>2017</v>
      </c>
      <c r="K2" s="1"/>
      <c r="L2" s="1"/>
      <c r="M2" s="1"/>
      <c r="N2" s="1"/>
      <c r="O2" s="1"/>
      <c r="P2" s="1"/>
    </row>
    <row r="3" spans="1:16" s="3" customFormat="1" ht="12.75" customHeight="1" x14ac:dyDescent="0.25">
      <c r="A3" s="59"/>
      <c r="B3" s="59"/>
      <c r="H3" s="9" t="s">
        <v>12</v>
      </c>
      <c r="I3" s="9"/>
      <c r="J3" s="9" t="s">
        <v>13</v>
      </c>
      <c r="K3" s="1"/>
      <c r="L3" s="1"/>
      <c r="M3" s="1"/>
      <c r="N3" s="1"/>
      <c r="O3" s="1"/>
      <c r="P3" s="1"/>
    </row>
    <row r="4" spans="1:16" x14ac:dyDescent="0.2">
      <c r="A4" s="55" t="s">
        <v>2</v>
      </c>
      <c r="B4" s="15" t="s">
        <v>33</v>
      </c>
      <c r="C4" s="15" t="s">
        <v>214</v>
      </c>
      <c r="D4" s="15" t="s">
        <v>0</v>
      </c>
    </row>
    <row r="5" spans="1:16" ht="14.25" x14ac:dyDescent="0.2">
      <c r="A5" s="73">
        <v>2007</v>
      </c>
      <c r="B5" s="73" t="s">
        <v>107</v>
      </c>
      <c r="C5" s="344">
        <v>1928</v>
      </c>
      <c r="D5" s="74" t="s">
        <v>6</v>
      </c>
      <c r="H5" s="9" t="s">
        <v>14</v>
      </c>
      <c r="I5" s="1"/>
      <c r="J5" s="1"/>
      <c r="K5" s="1"/>
      <c r="L5" s="1"/>
      <c r="M5" s="1"/>
      <c r="N5" s="1"/>
      <c r="O5" s="1"/>
      <c r="P5" s="1"/>
    </row>
    <row r="6" spans="1:16" ht="14.25" x14ac:dyDescent="0.2">
      <c r="A6" s="73">
        <v>2008</v>
      </c>
      <c r="B6" s="73" t="s">
        <v>107</v>
      </c>
      <c r="C6" s="343">
        <v>1504</v>
      </c>
      <c r="D6" s="74" t="s">
        <v>6</v>
      </c>
      <c r="H6" s="11">
        <v>42915</v>
      </c>
      <c r="I6" s="1"/>
      <c r="J6" s="1"/>
      <c r="K6" s="1"/>
      <c r="L6" s="1"/>
      <c r="M6" s="1"/>
      <c r="N6" s="1"/>
      <c r="O6" s="1"/>
      <c r="P6" s="1"/>
    </row>
    <row r="7" spans="1:16" ht="14.25" x14ac:dyDescent="0.2">
      <c r="A7" s="73">
        <v>2009</v>
      </c>
      <c r="B7" s="73" t="s">
        <v>107</v>
      </c>
      <c r="C7" s="343">
        <v>1341</v>
      </c>
      <c r="D7" s="74" t="s">
        <v>6</v>
      </c>
      <c r="G7" s="220"/>
      <c r="H7" s="3"/>
      <c r="I7" s="3"/>
      <c r="J7" s="3"/>
      <c r="K7" s="3"/>
      <c r="L7" s="3"/>
      <c r="M7" s="3"/>
      <c r="N7" s="3"/>
      <c r="O7" s="3"/>
    </row>
    <row r="8" spans="1:16" ht="14.25" x14ac:dyDescent="0.2">
      <c r="A8" s="73">
        <v>2010</v>
      </c>
      <c r="B8" s="73" t="s">
        <v>107</v>
      </c>
      <c r="C8" s="343">
        <v>1350</v>
      </c>
      <c r="D8" s="74" t="s">
        <v>6</v>
      </c>
      <c r="G8" s="220"/>
      <c r="H8" s="3"/>
      <c r="I8" s="3"/>
      <c r="J8" s="3"/>
      <c r="K8" s="3"/>
      <c r="L8" s="3"/>
      <c r="M8" s="3"/>
      <c r="N8" s="3"/>
      <c r="O8" s="3"/>
    </row>
    <row r="9" spans="1:16" ht="14.25" x14ac:dyDescent="0.2">
      <c r="A9" s="73">
        <v>2011</v>
      </c>
      <c r="B9" s="73" t="s">
        <v>107</v>
      </c>
      <c r="C9" s="343">
        <v>811</v>
      </c>
      <c r="D9" s="74" t="s">
        <v>6</v>
      </c>
      <c r="G9" s="220"/>
      <c r="H9" s="3"/>
      <c r="I9" s="3"/>
      <c r="J9" s="3"/>
      <c r="K9" s="3"/>
      <c r="L9" s="3"/>
      <c r="M9" s="3"/>
      <c r="N9" s="3"/>
      <c r="O9" s="3"/>
    </row>
    <row r="10" spans="1:16" ht="14.25" x14ac:dyDescent="0.2">
      <c r="A10" s="73">
        <v>2012</v>
      </c>
      <c r="B10" s="73" t="s">
        <v>107</v>
      </c>
      <c r="C10" s="343">
        <v>479</v>
      </c>
      <c r="D10" s="74" t="s">
        <v>6</v>
      </c>
      <c r="G10" s="220"/>
      <c r="H10" s="3"/>
      <c r="I10" s="3"/>
      <c r="J10" s="3"/>
      <c r="K10" s="3"/>
      <c r="L10" s="3"/>
      <c r="M10" s="3"/>
      <c r="N10" s="3"/>
      <c r="O10" s="3"/>
    </row>
    <row r="11" spans="1:16" ht="14.25" x14ac:dyDescent="0.2">
      <c r="A11" s="73">
        <v>2013</v>
      </c>
      <c r="B11" s="73" t="s">
        <v>107</v>
      </c>
      <c r="C11" s="74">
        <v>772</v>
      </c>
      <c r="D11" s="74" t="s">
        <v>6</v>
      </c>
      <c r="G11" s="220"/>
      <c r="H11" s="3"/>
      <c r="I11" s="3"/>
      <c r="J11" s="3"/>
      <c r="K11" s="3"/>
      <c r="L11" s="3"/>
      <c r="M11" s="3"/>
      <c r="N11" s="3"/>
      <c r="O11" s="3"/>
    </row>
    <row r="12" spans="1:16" ht="14.25" x14ac:dyDescent="0.2">
      <c r="A12" s="73">
        <v>2014</v>
      </c>
      <c r="B12" s="73" t="s">
        <v>107</v>
      </c>
      <c r="C12" s="343">
        <v>897</v>
      </c>
      <c r="D12" s="74" t="s">
        <v>6</v>
      </c>
      <c r="G12" s="220"/>
      <c r="H12" s="3"/>
      <c r="I12" s="3"/>
      <c r="J12" s="3"/>
      <c r="K12" s="3"/>
      <c r="L12" s="3"/>
      <c r="M12" s="3"/>
      <c r="N12" s="3"/>
      <c r="O12" s="3"/>
    </row>
    <row r="13" spans="1:16" ht="14.25" x14ac:dyDescent="0.2">
      <c r="A13" s="73">
        <v>2015</v>
      </c>
      <c r="B13" s="73" t="s">
        <v>107</v>
      </c>
      <c r="C13" s="343">
        <v>636</v>
      </c>
      <c r="D13" s="74" t="s">
        <v>6</v>
      </c>
      <c r="G13" s="220"/>
      <c r="H13" s="3"/>
      <c r="I13" s="3"/>
      <c r="J13" s="3"/>
      <c r="K13" s="3"/>
      <c r="L13" s="3"/>
      <c r="M13" s="3"/>
      <c r="N13" s="3"/>
      <c r="O13" s="3"/>
    </row>
    <row r="14" spans="1:16" ht="14.25" x14ac:dyDescent="0.2">
      <c r="A14" s="342">
        <v>2016</v>
      </c>
      <c r="B14" s="73" t="s">
        <v>107</v>
      </c>
      <c r="C14" s="343">
        <v>524</v>
      </c>
      <c r="D14" s="74" t="s">
        <v>6</v>
      </c>
      <c r="G14" s="220"/>
      <c r="H14" s="3"/>
      <c r="I14" s="3"/>
      <c r="J14" s="3"/>
      <c r="K14" s="3"/>
      <c r="L14" s="3"/>
      <c r="M14" s="3"/>
      <c r="N14" s="3"/>
      <c r="O14" s="3"/>
    </row>
    <row r="15" spans="1:16" ht="14.25" x14ac:dyDescent="0.2">
      <c r="A15" s="73">
        <v>2007</v>
      </c>
      <c r="B15" s="73" t="s">
        <v>215</v>
      </c>
      <c r="C15" s="343">
        <v>845.33333333333337</v>
      </c>
      <c r="D15" s="74" t="s">
        <v>6</v>
      </c>
      <c r="G15" s="220"/>
      <c r="H15" s="3"/>
      <c r="I15" s="3"/>
      <c r="J15" s="3"/>
      <c r="K15" s="3"/>
      <c r="L15" s="3"/>
      <c r="M15" s="3"/>
      <c r="N15" s="3"/>
      <c r="O15" s="3"/>
    </row>
    <row r="16" spans="1:16" ht="14.25" x14ac:dyDescent="0.2">
      <c r="A16" s="73">
        <v>2008</v>
      </c>
      <c r="B16" s="73" t="s">
        <v>215</v>
      </c>
      <c r="C16" s="343">
        <v>900.58333333333337</v>
      </c>
      <c r="D16" s="74" t="s">
        <v>6</v>
      </c>
      <c r="G16" s="220"/>
      <c r="H16" s="3"/>
      <c r="I16" s="3"/>
      <c r="J16" s="3"/>
      <c r="K16" s="3"/>
      <c r="L16" s="3"/>
      <c r="M16" s="3"/>
      <c r="N16" s="3"/>
      <c r="O16" s="3"/>
    </row>
    <row r="17" spans="1:15" ht="14.25" x14ac:dyDescent="0.2">
      <c r="A17" s="73">
        <v>2009</v>
      </c>
      <c r="B17" s="73" t="s">
        <v>215</v>
      </c>
      <c r="C17" s="343">
        <v>1292.5</v>
      </c>
      <c r="D17" s="74" t="s">
        <v>6</v>
      </c>
      <c r="G17" s="220"/>
      <c r="H17" s="3"/>
      <c r="I17" s="3"/>
      <c r="J17" s="3"/>
      <c r="K17" s="3"/>
      <c r="L17" s="3"/>
      <c r="M17" s="3"/>
      <c r="N17" s="3"/>
      <c r="O17" s="3"/>
    </row>
    <row r="18" spans="1:15" ht="14.25" x14ac:dyDescent="0.2">
      <c r="A18" s="73">
        <v>2010</v>
      </c>
      <c r="B18" s="73" t="s">
        <v>215</v>
      </c>
      <c r="C18" s="343">
        <v>1315.0833333333333</v>
      </c>
      <c r="D18" s="74" t="s">
        <v>6</v>
      </c>
      <c r="G18" s="220"/>
      <c r="H18" s="3"/>
      <c r="I18" s="3"/>
      <c r="J18" s="3"/>
      <c r="K18" s="3"/>
      <c r="L18" s="3"/>
      <c r="M18" s="3"/>
      <c r="N18" s="3"/>
      <c r="O18" s="3"/>
    </row>
    <row r="19" spans="1:15" ht="14.25" x14ac:dyDescent="0.2">
      <c r="A19" s="73">
        <v>2011</v>
      </c>
      <c r="B19" s="73" t="s">
        <v>215</v>
      </c>
      <c r="C19" s="74">
        <v>1313.9166666666667</v>
      </c>
      <c r="D19" s="74" t="s">
        <v>6</v>
      </c>
      <c r="G19" s="220"/>
      <c r="H19" s="3"/>
      <c r="I19" s="3"/>
      <c r="J19" s="3"/>
      <c r="K19" s="3"/>
      <c r="L19" s="3"/>
      <c r="M19" s="3"/>
      <c r="N19" s="3"/>
      <c r="O19" s="3"/>
    </row>
    <row r="20" spans="1:15" ht="14.25" x14ac:dyDescent="0.2">
      <c r="A20" s="73">
        <v>2012</v>
      </c>
      <c r="B20" s="73" t="s">
        <v>215</v>
      </c>
      <c r="C20" s="343">
        <v>1303.0833333333333</v>
      </c>
      <c r="D20" s="74" t="s">
        <v>6</v>
      </c>
      <c r="G20" s="220"/>
      <c r="H20" s="3"/>
      <c r="I20" s="3"/>
      <c r="J20" s="3"/>
      <c r="K20" s="3"/>
      <c r="L20" s="3"/>
      <c r="M20" s="3"/>
      <c r="N20" s="3"/>
      <c r="O20" s="3"/>
    </row>
    <row r="21" spans="1:15" ht="14.25" x14ac:dyDescent="0.2">
      <c r="A21" s="73">
        <v>2013</v>
      </c>
      <c r="B21" s="73" t="s">
        <v>215</v>
      </c>
      <c r="C21" s="343">
        <v>1270.8333333333333</v>
      </c>
      <c r="D21" s="74" t="s">
        <v>6</v>
      </c>
      <c r="G21" s="220"/>
      <c r="H21" s="3"/>
      <c r="I21" s="3"/>
      <c r="J21" s="3"/>
      <c r="K21" s="3"/>
      <c r="L21" s="3"/>
      <c r="M21" s="3"/>
      <c r="N21" s="3"/>
      <c r="O21" s="3"/>
    </row>
    <row r="22" spans="1:15" ht="14.25" x14ac:dyDescent="0.2">
      <c r="A22" s="73">
        <v>2014</v>
      </c>
      <c r="B22" s="73" t="s">
        <v>215</v>
      </c>
      <c r="C22" s="343">
        <v>1116.3333333333333</v>
      </c>
      <c r="D22" s="74" t="s">
        <v>6</v>
      </c>
      <c r="G22" s="220"/>
      <c r="H22" s="3"/>
      <c r="I22" s="3"/>
      <c r="J22" s="3"/>
      <c r="K22" s="3"/>
      <c r="L22" s="3"/>
      <c r="M22" s="3"/>
      <c r="N22" s="3"/>
      <c r="O22" s="3"/>
    </row>
    <row r="23" spans="1:15" ht="14.25" x14ac:dyDescent="0.2">
      <c r="A23" s="73">
        <v>2015</v>
      </c>
      <c r="B23" s="73" t="s">
        <v>215</v>
      </c>
      <c r="C23" s="343">
        <v>979.5</v>
      </c>
      <c r="D23" s="74" t="s">
        <v>6</v>
      </c>
      <c r="G23" s="220"/>
      <c r="H23" s="3"/>
      <c r="I23" s="3"/>
      <c r="J23" s="3"/>
      <c r="K23" s="3"/>
      <c r="L23" s="3"/>
      <c r="M23" s="3"/>
      <c r="N23" s="3"/>
      <c r="O23" s="3"/>
    </row>
    <row r="24" spans="1:15" x14ac:dyDescent="0.2">
      <c r="A24" s="342">
        <v>2016</v>
      </c>
      <c r="B24" s="73" t="s">
        <v>215</v>
      </c>
      <c r="C24" s="343">
        <v>962.41666666666663</v>
      </c>
      <c r="D24" s="74" t="s">
        <v>6</v>
      </c>
      <c r="E24" s="114"/>
      <c r="G24" s="3"/>
      <c r="H24" s="3"/>
      <c r="I24" s="3"/>
      <c r="J24" s="3"/>
      <c r="K24" s="3"/>
      <c r="L24" s="3"/>
      <c r="M24" s="3"/>
      <c r="N24" s="3"/>
      <c r="O24" s="3"/>
    </row>
    <row r="25" spans="1:15" ht="14.25" x14ac:dyDescent="0.2">
      <c r="A25" s="73"/>
      <c r="B25" s="73"/>
      <c r="C25" s="344"/>
      <c r="D25" s="74"/>
      <c r="E25" s="114"/>
      <c r="G25" s="345"/>
      <c r="H25" s="3"/>
      <c r="I25" s="3"/>
      <c r="J25" s="3"/>
      <c r="K25" s="3"/>
      <c r="L25" s="3"/>
      <c r="M25" s="3"/>
      <c r="N25" s="3"/>
      <c r="O25" s="3"/>
    </row>
    <row r="26" spans="1:15" ht="14.25" x14ac:dyDescent="0.2">
      <c r="A26" s="73"/>
      <c r="B26" s="73"/>
      <c r="C26" s="344"/>
      <c r="D26" s="74"/>
      <c r="E26" s="114"/>
      <c r="G26" s="345"/>
      <c r="H26" s="3"/>
      <c r="I26" s="3"/>
      <c r="J26" s="3"/>
      <c r="K26" s="3"/>
      <c r="L26" s="3"/>
      <c r="M26" s="3"/>
      <c r="N26" s="3"/>
      <c r="O26" s="3"/>
    </row>
    <row r="27" spans="1:15" ht="14.25" x14ac:dyDescent="0.2">
      <c r="A27" s="73"/>
      <c r="B27" s="73"/>
      <c r="C27" s="344"/>
      <c r="D27" s="74"/>
      <c r="E27" s="114"/>
      <c r="G27" s="345"/>
      <c r="H27" s="3"/>
      <c r="I27" s="3"/>
      <c r="J27" s="3"/>
      <c r="K27" s="3"/>
      <c r="L27" s="3"/>
      <c r="M27" s="3"/>
      <c r="N27" s="3"/>
      <c r="O27" s="3"/>
    </row>
    <row r="28" spans="1:15" ht="14.25" x14ac:dyDescent="0.2">
      <c r="A28" s="73"/>
      <c r="B28" s="73"/>
      <c r="C28" s="344"/>
      <c r="D28" s="74"/>
      <c r="E28" s="114"/>
      <c r="G28" s="345"/>
      <c r="H28" s="3"/>
      <c r="I28" s="3"/>
      <c r="J28" s="3"/>
      <c r="K28" s="3"/>
      <c r="L28" s="3"/>
      <c r="M28" s="3"/>
      <c r="N28" s="3"/>
      <c r="O28" s="3"/>
    </row>
    <row r="29" spans="1:15" ht="14.25" x14ac:dyDescent="0.2">
      <c r="A29" s="73"/>
      <c r="B29" s="73"/>
      <c r="C29" s="344"/>
      <c r="D29" s="74"/>
      <c r="E29" s="114"/>
      <c r="G29" s="345"/>
      <c r="H29" s="3"/>
      <c r="I29" s="3"/>
      <c r="J29" s="3"/>
      <c r="K29" s="3"/>
      <c r="L29" s="3"/>
      <c r="M29" s="3"/>
      <c r="N29" s="3"/>
      <c r="O29" s="3"/>
    </row>
    <row r="30" spans="1:15" ht="14.25" x14ac:dyDescent="0.2">
      <c r="A30" s="73"/>
      <c r="B30" s="73"/>
      <c r="C30" s="344"/>
      <c r="D30" s="74"/>
      <c r="E30" s="114"/>
      <c r="G30" s="345"/>
      <c r="H30" s="3"/>
      <c r="I30" s="3"/>
      <c r="J30" s="3"/>
      <c r="K30" s="3"/>
      <c r="L30" s="3"/>
      <c r="M30" s="3"/>
      <c r="N30" s="3"/>
      <c r="O30" s="3"/>
    </row>
    <row r="31" spans="1:15" ht="14.25" x14ac:dyDescent="0.2">
      <c r="A31" s="73"/>
      <c r="B31" s="73"/>
      <c r="C31" s="74"/>
      <c r="D31" s="74"/>
      <c r="E31" s="114"/>
      <c r="G31" s="345"/>
      <c r="H31" s="3"/>
      <c r="I31" s="3"/>
      <c r="J31" s="3"/>
      <c r="K31" s="3"/>
      <c r="L31" s="3"/>
      <c r="M31" s="3"/>
      <c r="N31" s="3"/>
      <c r="O31" s="3"/>
    </row>
    <row r="32" spans="1:15" ht="14.25" x14ac:dyDescent="0.2">
      <c r="A32" s="73"/>
      <c r="B32" s="73"/>
      <c r="C32" s="344"/>
      <c r="D32" s="74"/>
      <c r="E32" s="114"/>
      <c r="G32" s="345"/>
      <c r="H32" s="3"/>
      <c r="I32" s="3"/>
      <c r="J32" s="3"/>
      <c r="K32" s="3"/>
      <c r="L32" s="3"/>
      <c r="M32" s="3"/>
      <c r="N32" s="3"/>
      <c r="O32" s="3"/>
    </row>
    <row r="33" spans="1:15" ht="14.25" x14ac:dyDescent="0.2">
      <c r="A33" s="73"/>
      <c r="B33" s="73"/>
      <c r="C33" s="344"/>
      <c r="D33" s="74"/>
      <c r="E33" s="114"/>
      <c r="G33" s="345"/>
      <c r="H33" s="3"/>
      <c r="I33" s="3"/>
      <c r="J33" s="3"/>
      <c r="K33" s="3"/>
      <c r="L33" s="3"/>
      <c r="M33" s="3"/>
      <c r="N33" s="3"/>
      <c r="O33" s="3"/>
    </row>
    <row r="34" spans="1:15" ht="14.25" x14ac:dyDescent="0.2">
      <c r="A34" s="73"/>
      <c r="B34" s="73"/>
      <c r="C34" s="344"/>
      <c r="D34" s="74"/>
      <c r="E34" s="114"/>
      <c r="G34" s="345"/>
      <c r="H34" s="3"/>
      <c r="I34" s="3"/>
      <c r="J34" s="3"/>
      <c r="K34" s="3"/>
      <c r="L34" s="3"/>
      <c r="M34" s="3"/>
      <c r="N34" s="3"/>
      <c r="O34" s="3"/>
    </row>
    <row r="35" spans="1:15" x14ac:dyDescent="0.2">
      <c r="A35" s="73"/>
      <c r="B35" s="73"/>
      <c r="C35" s="344"/>
      <c r="D35" s="74"/>
      <c r="E35" s="114"/>
    </row>
    <row r="36" spans="1:15" x14ac:dyDescent="0.2">
      <c r="A36" s="73"/>
      <c r="B36" s="73"/>
      <c r="C36" s="344"/>
      <c r="D36" s="74"/>
      <c r="E36" s="114"/>
    </row>
    <row r="37" spans="1:15" x14ac:dyDescent="0.2">
      <c r="A37" s="73"/>
      <c r="B37" s="73"/>
      <c r="C37" s="344"/>
      <c r="D37" s="74"/>
      <c r="E37" s="114"/>
    </row>
    <row r="38" spans="1:15" x14ac:dyDescent="0.2">
      <c r="A38" s="73"/>
      <c r="B38" s="73"/>
      <c r="C38" s="343"/>
      <c r="D38" s="74"/>
      <c r="E38" s="114"/>
    </row>
    <row r="39" spans="1:15" x14ac:dyDescent="0.2">
      <c r="A39" s="73"/>
      <c r="B39" s="73"/>
      <c r="C39" s="344"/>
      <c r="D39" s="74"/>
      <c r="E39" s="114"/>
    </row>
    <row r="40" spans="1:15" x14ac:dyDescent="0.2">
      <c r="A40" s="73"/>
      <c r="B40" s="73"/>
      <c r="C40" s="344"/>
      <c r="D40" s="74"/>
      <c r="E40" s="114"/>
    </row>
    <row r="41" spans="1:15" x14ac:dyDescent="0.2">
      <c r="A41" s="73"/>
      <c r="B41" s="73"/>
      <c r="C41" s="344"/>
      <c r="D41" s="74"/>
      <c r="E41" s="114"/>
    </row>
    <row r="42" spans="1:15" x14ac:dyDescent="0.2">
      <c r="A42" s="73"/>
      <c r="B42" s="73"/>
      <c r="C42" s="344"/>
      <c r="D42" s="74"/>
    </row>
    <row r="43" spans="1:15" x14ac:dyDescent="0.2">
      <c r="A43" s="73"/>
      <c r="B43" s="73"/>
      <c r="C43" s="344"/>
      <c r="D43" s="74"/>
    </row>
    <row r="44" spans="1:15" x14ac:dyDescent="0.2">
      <c r="A44" s="73"/>
      <c r="B44" s="73"/>
      <c r="C44" s="344"/>
      <c r="D44" s="74"/>
    </row>
    <row r="45" spans="1:15" x14ac:dyDescent="0.2">
      <c r="A45" s="73"/>
      <c r="B45" s="73"/>
      <c r="C45" s="74"/>
      <c r="D45" s="74"/>
    </row>
    <row r="46" spans="1:15" x14ac:dyDescent="0.2">
      <c r="A46" s="342"/>
      <c r="B46" s="342"/>
      <c r="C46" s="344"/>
      <c r="D46" s="74"/>
    </row>
    <row r="47" spans="1:15" x14ac:dyDescent="0.2">
      <c r="A47" s="342"/>
      <c r="B47" s="342"/>
      <c r="C47" s="344"/>
      <c r="D47" s="74"/>
    </row>
    <row r="48" spans="1:15" x14ac:dyDescent="0.2">
      <c r="A48" s="342"/>
      <c r="B48" s="342"/>
      <c r="C48" s="344"/>
      <c r="D48" s="74"/>
    </row>
    <row r="49" spans="1:4" x14ac:dyDescent="0.2">
      <c r="A49" s="342"/>
      <c r="B49" s="342"/>
      <c r="C49" s="344"/>
      <c r="D49" s="74"/>
    </row>
    <row r="50" spans="1:4" x14ac:dyDescent="0.2">
      <c r="A50" s="342"/>
      <c r="B50" s="342"/>
      <c r="C50" s="344"/>
      <c r="D50" s="74"/>
    </row>
    <row r="51" spans="1:4" x14ac:dyDescent="0.2">
      <c r="A51" s="342"/>
      <c r="B51" s="342"/>
      <c r="C51" s="344"/>
      <c r="D51" s="74"/>
    </row>
    <row r="52" spans="1:4" x14ac:dyDescent="0.2">
      <c r="A52" s="342"/>
      <c r="B52" s="342"/>
      <c r="C52" s="343"/>
      <c r="D52" s="74"/>
    </row>
    <row r="53" spans="1:4" x14ac:dyDescent="0.2">
      <c r="A53" s="342"/>
      <c r="B53" s="342"/>
      <c r="C53" s="344"/>
      <c r="D53" s="74"/>
    </row>
    <row r="54" spans="1:4" x14ac:dyDescent="0.2">
      <c r="A54" s="342"/>
      <c r="B54" s="342"/>
      <c r="C54" s="344"/>
      <c r="D54" s="74"/>
    </row>
    <row r="55" spans="1:4" x14ac:dyDescent="0.2">
      <c r="A55" s="342"/>
      <c r="B55" s="342"/>
      <c r="C55" s="344"/>
      <c r="D55" s="74"/>
    </row>
    <row r="56" spans="1:4" x14ac:dyDescent="0.2">
      <c r="A56" s="342"/>
      <c r="B56" s="342"/>
      <c r="C56" s="344"/>
      <c r="D56" s="74"/>
    </row>
    <row r="57" spans="1:4" x14ac:dyDescent="0.2">
      <c r="A57" s="342"/>
      <c r="B57" s="342"/>
      <c r="C57" s="344"/>
      <c r="D57" s="74"/>
    </row>
    <row r="58" spans="1:4" x14ac:dyDescent="0.2">
      <c r="A58" s="342"/>
      <c r="B58" s="342"/>
      <c r="C58" s="344"/>
      <c r="D58" s="74"/>
    </row>
    <row r="59" spans="1:4" x14ac:dyDescent="0.2">
      <c r="A59" s="342"/>
      <c r="B59" s="342"/>
      <c r="C59" s="343"/>
      <c r="D59" s="74"/>
    </row>
    <row r="60" spans="1:4" x14ac:dyDescent="0.2">
      <c r="A60" s="342"/>
      <c r="B60" s="342"/>
      <c r="C60" s="344"/>
      <c r="D60" s="74"/>
    </row>
    <row r="61" spans="1:4" x14ac:dyDescent="0.2">
      <c r="A61" s="342"/>
      <c r="B61" s="342"/>
      <c r="C61" s="344"/>
      <c r="D61" s="74"/>
    </row>
    <row r="62" spans="1:4" x14ac:dyDescent="0.2">
      <c r="A62" s="342"/>
      <c r="B62" s="342"/>
      <c r="C62" s="344"/>
      <c r="D62" s="74"/>
    </row>
    <row r="63" spans="1:4" x14ac:dyDescent="0.2">
      <c r="A63" s="342"/>
      <c r="B63" s="342"/>
      <c r="C63" s="344"/>
      <c r="D63" s="74"/>
    </row>
    <row r="64" spans="1:4" x14ac:dyDescent="0.2">
      <c r="A64" s="342"/>
      <c r="B64" s="342"/>
      <c r="C64" s="344"/>
      <c r="D64" s="74"/>
    </row>
    <row r="65" spans="1:4" x14ac:dyDescent="0.2">
      <c r="A65" s="342"/>
      <c r="B65" s="342"/>
      <c r="C65" s="344"/>
      <c r="D65" s="74"/>
    </row>
    <row r="66" spans="1:4" x14ac:dyDescent="0.2">
      <c r="A66" s="342"/>
      <c r="B66" s="342"/>
      <c r="C66" s="344"/>
      <c r="D66" s="74"/>
    </row>
    <row r="67" spans="1:4" x14ac:dyDescent="0.2">
      <c r="A67" s="342"/>
      <c r="B67" s="342"/>
      <c r="C67" s="344"/>
      <c r="D67" s="74"/>
    </row>
    <row r="68" spans="1:4" x14ac:dyDescent="0.2">
      <c r="A68" s="342"/>
      <c r="B68" s="342"/>
      <c r="C68" s="344"/>
      <c r="D68" s="74"/>
    </row>
    <row r="69" spans="1:4" x14ac:dyDescent="0.2">
      <c r="A69" s="342"/>
      <c r="B69" s="342"/>
      <c r="C69" s="344"/>
      <c r="D69" s="74"/>
    </row>
    <row r="70" spans="1:4" x14ac:dyDescent="0.2">
      <c r="A70" s="342"/>
      <c r="B70" s="342"/>
      <c r="C70" s="343"/>
      <c r="D70" s="74"/>
    </row>
    <row r="71" spans="1:4" x14ac:dyDescent="0.2">
      <c r="A71" s="342"/>
      <c r="B71" s="342"/>
      <c r="C71" s="343"/>
      <c r="D71" s="74"/>
    </row>
    <row r="72" spans="1:4" x14ac:dyDescent="0.2">
      <c r="A72" s="342"/>
      <c r="B72" s="342"/>
      <c r="C72" s="343"/>
      <c r="D72" s="74"/>
    </row>
    <row r="73" spans="1:4" x14ac:dyDescent="0.2">
      <c r="A73" s="342"/>
      <c r="B73" s="342"/>
      <c r="C73" s="343"/>
      <c r="D73" s="74"/>
    </row>
    <row r="74" spans="1:4" x14ac:dyDescent="0.2">
      <c r="A74" s="342"/>
      <c r="B74" s="342"/>
      <c r="C74" s="343"/>
      <c r="D74" s="74"/>
    </row>
    <row r="75" spans="1:4" x14ac:dyDescent="0.2">
      <c r="A75" s="342"/>
      <c r="B75" s="342"/>
      <c r="C75" s="343"/>
      <c r="D75" s="74"/>
    </row>
    <row r="76" spans="1:4" x14ac:dyDescent="0.2">
      <c r="A76" s="342"/>
      <c r="B76" s="342"/>
      <c r="C76" s="343"/>
      <c r="D76" s="74"/>
    </row>
    <row r="77" spans="1:4" x14ac:dyDescent="0.2">
      <c r="A77" s="342"/>
      <c r="B77" s="342"/>
      <c r="C77" s="344"/>
      <c r="D77" s="74"/>
    </row>
    <row r="78" spans="1:4" x14ac:dyDescent="0.2">
      <c r="A78" s="342"/>
      <c r="B78" s="342"/>
      <c r="C78" s="344"/>
      <c r="D78" s="74"/>
    </row>
    <row r="79" spans="1:4" x14ac:dyDescent="0.2">
      <c r="A79" s="342"/>
      <c r="B79" s="342"/>
      <c r="C79" s="344"/>
      <c r="D79" s="74"/>
    </row>
    <row r="80" spans="1:4" x14ac:dyDescent="0.2">
      <c r="A80" s="342"/>
      <c r="B80" s="342"/>
      <c r="C80" s="344"/>
      <c r="D80" s="74"/>
    </row>
    <row r="81" spans="1:4" x14ac:dyDescent="0.2">
      <c r="A81" s="342"/>
      <c r="B81" s="342"/>
      <c r="C81" s="344"/>
      <c r="D81" s="74"/>
    </row>
    <row r="82" spans="1:4" x14ac:dyDescent="0.2">
      <c r="A82" s="342"/>
      <c r="B82" s="342"/>
      <c r="C82" s="344"/>
      <c r="D82" s="74"/>
    </row>
    <row r="83" spans="1:4" x14ac:dyDescent="0.2">
      <c r="A83" s="342"/>
      <c r="B83" s="342"/>
      <c r="C83" s="344"/>
      <c r="D83" s="74"/>
    </row>
    <row r="84" spans="1:4" x14ac:dyDescent="0.2">
      <c r="A84" s="342"/>
      <c r="B84" s="342"/>
      <c r="C84" s="344"/>
      <c r="D84" s="74"/>
    </row>
    <row r="85" spans="1:4" x14ac:dyDescent="0.2">
      <c r="A85" s="342"/>
      <c r="B85" s="342"/>
      <c r="C85" s="344"/>
      <c r="D85" s="74"/>
    </row>
    <row r="86" spans="1:4" x14ac:dyDescent="0.2">
      <c r="A86" s="342"/>
      <c r="B86" s="342"/>
      <c r="C86" s="344"/>
      <c r="D86" s="74"/>
    </row>
    <row r="87" spans="1:4" x14ac:dyDescent="0.2">
      <c r="A87" s="342"/>
      <c r="B87" s="342"/>
      <c r="C87" s="344"/>
      <c r="D87" s="74"/>
    </row>
    <row r="88" spans="1:4" x14ac:dyDescent="0.2">
      <c r="A88" s="342"/>
      <c r="B88" s="342"/>
      <c r="C88" s="344"/>
      <c r="D88" s="74"/>
    </row>
    <row r="89" spans="1:4" x14ac:dyDescent="0.2">
      <c r="A89" s="342"/>
      <c r="B89" s="342"/>
      <c r="C89" s="344"/>
      <c r="D89" s="74"/>
    </row>
    <row r="90" spans="1:4" x14ac:dyDescent="0.2">
      <c r="A90" s="342"/>
      <c r="B90" s="342"/>
      <c r="C90" s="344"/>
      <c r="D90" s="74"/>
    </row>
    <row r="91" spans="1:4" x14ac:dyDescent="0.2">
      <c r="A91" s="342"/>
      <c r="B91" s="342"/>
      <c r="C91" s="344"/>
      <c r="D91" s="74"/>
    </row>
    <row r="92" spans="1:4" x14ac:dyDescent="0.2">
      <c r="A92" s="342"/>
      <c r="B92" s="342"/>
      <c r="C92" s="344"/>
      <c r="D92" s="74"/>
    </row>
    <row r="93" spans="1:4" x14ac:dyDescent="0.2">
      <c r="A93" s="342"/>
      <c r="B93" s="342"/>
      <c r="C93" s="344"/>
      <c r="D93" s="74"/>
    </row>
    <row r="94" spans="1:4" x14ac:dyDescent="0.2">
      <c r="A94" s="342"/>
      <c r="B94" s="342"/>
      <c r="C94" s="344"/>
      <c r="D94" s="74"/>
    </row>
    <row r="95" spans="1:4" x14ac:dyDescent="0.2">
      <c r="A95" s="342"/>
      <c r="B95" s="342"/>
      <c r="C95" s="344"/>
      <c r="D95" s="74"/>
    </row>
    <row r="96" spans="1:4" x14ac:dyDescent="0.2">
      <c r="A96" s="342"/>
      <c r="B96" s="342"/>
      <c r="C96" s="344"/>
      <c r="D96" s="74"/>
    </row>
    <row r="97" spans="1:4" x14ac:dyDescent="0.2">
      <c r="A97" s="342"/>
      <c r="B97" s="342"/>
      <c r="C97" s="344"/>
      <c r="D97" s="74"/>
    </row>
    <row r="98" spans="1:4" x14ac:dyDescent="0.2">
      <c r="A98" s="342"/>
      <c r="B98" s="342"/>
      <c r="C98" s="344"/>
      <c r="D98" s="74"/>
    </row>
    <row r="99" spans="1:4" x14ac:dyDescent="0.2">
      <c r="A99" s="342"/>
      <c r="B99" s="342"/>
      <c r="C99" s="344"/>
      <c r="D99" s="74"/>
    </row>
    <row r="100" spans="1:4" x14ac:dyDescent="0.2">
      <c r="A100" s="342"/>
      <c r="B100" s="342"/>
      <c r="C100" s="344"/>
      <c r="D100" s="74"/>
    </row>
    <row r="101" spans="1:4" x14ac:dyDescent="0.2">
      <c r="A101" s="342"/>
      <c r="B101" s="342"/>
      <c r="C101" s="344"/>
      <c r="D101" s="74"/>
    </row>
    <row r="102" spans="1:4" x14ac:dyDescent="0.2">
      <c r="A102" s="342"/>
      <c r="B102" s="342"/>
      <c r="C102" s="344"/>
      <c r="D102" s="74"/>
    </row>
    <row r="103" spans="1:4" x14ac:dyDescent="0.2">
      <c r="A103" s="342"/>
      <c r="B103" s="342"/>
      <c r="C103" s="344"/>
      <c r="D103" s="74"/>
    </row>
    <row r="104" spans="1:4" x14ac:dyDescent="0.2">
      <c r="A104" s="342"/>
      <c r="B104" s="342"/>
      <c r="C104" s="344"/>
      <c r="D104" s="74"/>
    </row>
    <row r="105" spans="1:4" x14ac:dyDescent="0.2">
      <c r="A105" s="342"/>
      <c r="B105" s="342"/>
      <c r="C105" s="344"/>
      <c r="D105" s="74"/>
    </row>
    <row r="106" spans="1:4" x14ac:dyDescent="0.2">
      <c r="A106" s="342"/>
      <c r="B106" s="342"/>
      <c r="C106" s="344"/>
      <c r="D106" s="74"/>
    </row>
    <row r="107" spans="1:4" x14ac:dyDescent="0.2">
      <c r="A107" s="342"/>
      <c r="B107" s="342"/>
      <c r="C107" s="344"/>
      <c r="D107" s="74"/>
    </row>
    <row r="108" spans="1:4" x14ac:dyDescent="0.2">
      <c r="A108" s="342"/>
      <c r="B108" s="342"/>
      <c r="C108" s="344"/>
      <c r="D108" s="74"/>
    </row>
    <row r="109" spans="1:4" x14ac:dyDescent="0.2">
      <c r="A109" s="342"/>
      <c r="B109" s="342"/>
      <c r="C109" s="344"/>
      <c r="D109" s="74"/>
    </row>
    <row r="110" spans="1:4" x14ac:dyDescent="0.2">
      <c r="A110" s="342"/>
      <c r="B110" s="342"/>
      <c r="C110" s="344"/>
      <c r="D110" s="74"/>
    </row>
    <row r="111" spans="1:4" x14ac:dyDescent="0.2">
      <c r="A111" s="342"/>
      <c r="B111" s="342"/>
      <c r="C111" s="344"/>
      <c r="D111" s="74"/>
    </row>
    <row r="112" spans="1:4" x14ac:dyDescent="0.2">
      <c r="A112" s="342"/>
      <c r="B112" s="342"/>
      <c r="C112" s="344"/>
      <c r="D112" s="74"/>
    </row>
    <row r="113" spans="1:4" x14ac:dyDescent="0.2">
      <c r="A113" s="342"/>
      <c r="B113" s="342"/>
      <c r="C113" s="344"/>
      <c r="D113" s="74"/>
    </row>
    <row r="114" spans="1:4" x14ac:dyDescent="0.2">
      <c r="A114" s="342"/>
      <c r="B114" s="342"/>
      <c r="C114" s="344"/>
      <c r="D114" s="74"/>
    </row>
    <row r="115" spans="1:4" x14ac:dyDescent="0.2">
      <c r="A115" s="342"/>
      <c r="B115" s="342"/>
      <c r="C115" s="344"/>
      <c r="D115" s="74"/>
    </row>
    <row r="116" spans="1:4" x14ac:dyDescent="0.2">
      <c r="A116" s="342"/>
      <c r="B116" s="342"/>
      <c r="C116" s="344"/>
      <c r="D116" s="74"/>
    </row>
    <row r="117" spans="1:4" x14ac:dyDescent="0.2">
      <c r="A117" s="342"/>
      <c r="B117" s="342"/>
      <c r="C117" s="344"/>
      <c r="D117" s="74"/>
    </row>
    <row r="118" spans="1:4" x14ac:dyDescent="0.2">
      <c r="A118" s="342"/>
      <c r="B118" s="342"/>
      <c r="C118" s="344"/>
      <c r="D118" s="74"/>
    </row>
    <row r="119" spans="1:4" x14ac:dyDescent="0.2">
      <c r="A119" s="342"/>
      <c r="B119" s="342"/>
      <c r="C119" s="344"/>
      <c r="D119" s="74"/>
    </row>
    <row r="120" spans="1:4" x14ac:dyDescent="0.2">
      <c r="A120" s="342"/>
      <c r="B120" s="342"/>
      <c r="C120" s="344"/>
      <c r="D120" s="74"/>
    </row>
    <row r="121" spans="1:4" x14ac:dyDescent="0.2">
      <c r="A121" s="342"/>
      <c r="B121" s="342"/>
      <c r="C121" s="344"/>
      <c r="D121" s="74"/>
    </row>
    <row r="122" spans="1:4" x14ac:dyDescent="0.2">
      <c r="A122" s="342"/>
      <c r="B122" s="342"/>
      <c r="C122" s="344"/>
      <c r="D122" s="74"/>
    </row>
    <row r="123" spans="1:4" x14ac:dyDescent="0.2">
      <c r="A123" s="342"/>
      <c r="B123" s="342"/>
      <c r="C123" s="344"/>
      <c r="D123" s="74"/>
    </row>
    <row r="124" spans="1:4" x14ac:dyDescent="0.2">
      <c r="A124" s="342"/>
      <c r="B124" s="342"/>
      <c r="C124" s="344"/>
      <c r="D124" s="74"/>
    </row>
    <row r="125" spans="1:4" x14ac:dyDescent="0.2">
      <c r="A125" s="342"/>
      <c r="B125" s="342"/>
      <c r="C125" s="344"/>
      <c r="D125" s="74"/>
    </row>
    <row r="126" spans="1:4" x14ac:dyDescent="0.2">
      <c r="A126" s="342"/>
      <c r="B126" s="342"/>
      <c r="C126" s="344"/>
      <c r="D126" s="74"/>
    </row>
    <row r="127" spans="1:4" x14ac:dyDescent="0.2">
      <c r="A127" s="342"/>
      <c r="B127" s="342"/>
      <c r="C127" s="344"/>
      <c r="D127" s="74"/>
    </row>
    <row r="128" spans="1:4" x14ac:dyDescent="0.2">
      <c r="A128" s="342"/>
      <c r="B128" s="342"/>
      <c r="C128" s="344"/>
      <c r="D128" s="74"/>
    </row>
    <row r="129" spans="1:4" x14ac:dyDescent="0.2">
      <c r="A129" s="342"/>
      <c r="B129" s="342"/>
      <c r="C129" s="344"/>
      <c r="D129" s="74"/>
    </row>
  </sheetData>
  <phoneticPr fontId="5" type="noConversion"/>
  <hyperlinks>
    <hyperlink ref="G1" location="'21'!A1" display="&lt;&lt; Chart"/>
    <hyperlink ref="E1" location="Contents!A1" display="&lt;&lt; Contents"/>
  </hyperlinks>
  <pageMargins left="0.75" right="0.75" top="1" bottom="1" header="0.5" footer="0.5"/>
  <pageSetup paperSize="9" orientation="portrait" verticalDpi="0" r:id="rId1"/>
  <headerFooter alignWithMargins="0"/>
  <tableParts count="1">
    <tablePart r:id="rId2"/>
  </tablePart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O64"/>
  <sheetViews>
    <sheetView showGridLines="0" workbookViewId="0">
      <selection activeCell="A3" sqref="A3"/>
    </sheetView>
  </sheetViews>
  <sheetFormatPr defaultRowHeight="12.75" x14ac:dyDescent="0.2"/>
  <cols>
    <col min="2" max="2" width="12.5703125" customWidth="1"/>
    <col min="3" max="3" width="21.140625" customWidth="1"/>
    <col min="6" max="6" width="11.28515625" bestFit="1" customWidth="1"/>
    <col min="8" max="8" width="18.42578125" bestFit="1" customWidth="1"/>
  </cols>
  <sheetData>
    <row r="1" spans="1:15" ht="15.75" x14ac:dyDescent="0.25">
      <c r="A1" s="14" t="s">
        <v>29</v>
      </c>
      <c r="B1" s="1"/>
      <c r="C1" s="1"/>
      <c r="D1" s="1"/>
      <c r="E1" s="1"/>
      <c r="F1" s="69" t="s">
        <v>152</v>
      </c>
      <c r="G1" s="69" t="s">
        <v>99</v>
      </c>
      <c r="H1" s="9" t="s">
        <v>10</v>
      </c>
      <c r="I1" s="1"/>
      <c r="J1" s="10">
        <v>2014</v>
      </c>
      <c r="K1" s="1"/>
      <c r="L1" s="1"/>
      <c r="M1" s="1"/>
      <c r="N1" s="1"/>
      <c r="O1" s="1"/>
    </row>
    <row r="2" spans="1:15" ht="14.25" x14ac:dyDescent="0.2">
      <c r="A2" s="109" t="s">
        <v>267</v>
      </c>
      <c r="H2" s="9" t="s">
        <v>11</v>
      </c>
      <c r="I2" s="1"/>
      <c r="J2" s="10">
        <v>2015</v>
      </c>
      <c r="K2" s="1"/>
      <c r="L2" s="1"/>
      <c r="M2" s="1"/>
      <c r="N2" s="1"/>
      <c r="O2" s="1"/>
    </row>
    <row r="3" spans="1:15" ht="14.25" x14ac:dyDescent="0.2">
      <c r="H3" s="9" t="s">
        <v>12</v>
      </c>
      <c r="I3" s="9"/>
      <c r="J3" s="9" t="s">
        <v>13</v>
      </c>
      <c r="K3" s="1"/>
      <c r="L3" s="1"/>
      <c r="M3" s="1"/>
      <c r="N3" s="1"/>
      <c r="O3" s="1"/>
    </row>
    <row r="4" spans="1:15" x14ac:dyDescent="0.2">
      <c r="A4" s="15" t="s">
        <v>2</v>
      </c>
      <c r="B4" s="15" t="s">
        <v>0</v>
      </c>
      <c r="C4" s="53" t="s">
        <v>58</v>
      </c>
    </row>
    <row r="5" spans="1:15" ht="14.25" x14ac:dyDescent="0.2">
      <c r="A5" s="8">
        <v>2005</v>
      </c>
      <c r="B5" s="7" t="s">
        <v>17</v>
      </c>
      <c r="C5" s="332">
        <v>2.9958870939138609</v>
      </c>
      <c r="H5" s="9" t="s">
        <v>14</v>
      </c>
      <c r="I5" s="1"/>
      <c r="J5" s="1"/>
      <c r="K5" s="1"/>
      <c r="L5" s="1"/>
      <c r="M5" s="1"/>
      <c r="N5" s="1"/>
      <c r="O5" s="1"/>
    </row>
    <row r="6" spans="1:15" ht="14.25" x14ac:dyDescent="0.2">
      <c r="A6" s="8">
        <v>2006</v>
      </c>
      <c r="B6" s="7" t="s">
        <v>17</v>
      </c>
      <c r="C6" s="332">
        <v>2.9658121344865536</v>
      </c>
      <c r="E6" s="114"/>
      <c r="H6" s="11">
        <v>42914</v>
      </c>
      <c r="I6" s="1"/>
      <c r="J6" s="1"/>
      <c r="K6" s="1"/>
      <c r="L6" s="1"/>
      <c r="M6" s="1"/>
      <c r="N6" s="1"/>
      <c r="O6" s="1"/>
    </row>
    <row r="7" spans="1:15" x14ac:dyDescent="0.2">
      <c r="A7" s="8">
        <v>2007</v>
      </c>
      <c r="B7" s="7" t="s">
        <v>17</v>
      </c>
      <c r="C7" s="332">
        <v>2.9</v>
      </c>
      <c r="E7" s="114"/>
    </row>
    <row r="8" spans="1:15" x14ac:dyDescent="0.2">
      <c r="A8" s="8">
        <v>2008</v>
      </c>
      <c r="B8" s="7" t="s">
        <v>17</v>
      </c>
      <c r="C8" s="332">
        <v>2.7174588216630546</v>
      </c>
      <c r="E8" s="114"/>
    </row>
    <row r="9" spans="1:15" x14ac:dyDescent="0.2">
      <c r="A9" s="8">
        <v>2009</v>
      </c>
      <c r="B9" s="7" t="s">
        <v>17</v>
      </c>
      <c r="C9" s="332">
        <v>2.3705923741838353</v>
      </c>
      <c r="E9" s="114"/>
    </row>
    <row r="10" spans="1:15" x14ac:dyDescent="0.2">
      <c r="A10" s="8">
        <v>2010</v>
      </c>
      <c r="B10" s="7" t="s">
        <v>17</v>
      </c>
      <c r="C10" s="332">
        <v>2.447561676431623</v>
      </c>
      <c r="E10" s="114"/>
    </row>
    <row r="11" spans="1:15" x14ac:dyDescent="0.2">
      <c r="A11" s="8">
        <v>2011</v>
      </c>
      <c r="B11" s="7" t="s">
        <v>17</v>
      </c>
      <c r="C11" s="332">
        <v>2.1637919619544568</v>
      </c>
      <c r="E11" s="114"/>
    </row>
    <row r="12" spans="1:15" x14ac:dyDescent="0.2">
      <c r="A12" s="8">
        <v>2012</v>
      </c>
      <c r="B12" s="7" t="s">
        <v>17</v>
      </c>
      <c r="C12" s="332">
        <v>2.2304571035483862</v>
      </c>
      <c r="E12" s="114"/>
    </row>
    <row r="13" spans="1:15" x14ac:dyDescent="0.2">
      <c r="A13" s="8">
        <v>2013</v>
      </c>
      <c r="B13" s="7" t="s">
        <v>17</v>
      </c>
      <c r="C13" s="332">
        <v>2.120876358708101</v>
      </c>
      <c r="E13" s="114"/>
    </row>
    <row r="14" spans="1:15" x14ac:dyDescent="0.2">
      <c r="A14" s="8">
        <v>2014</v>
      </c>
      <c r="B14" s="7" t="s">
        <v>17</v>
      </c>
      <c r="C14" s="332">
        <v>1.8</v>
      </c>
      <c r="E14" s="114"/>
    </row>
    <row r="15" spans="1:15" x14ac:dyDescent="0.2">
      <c r="A15" s="8">
        <v>2005</v>
      </c>
      <c r="B15" s="8" t="s">
        <v>3</v>
      </c>
      <c r="C15" s="332">
        <v>1.9226359107612698</v>
      </c>
      <c r="E15" s="114"/>
    </row>
    <row r="16" spans="1:15" x14ac:dyDescent="0.2">
      <c r="A16" s="8">
        <v>2006</v>
      </c>
      <c r="B16" s="8" t="s">
        <v>3</v>
      </c>
      <c r="C16" s="332">
        <v>1.9701024074999169</v>
      </c>
      <c r="E16" s="114"/>
    </row>
    <row r="17" spans="1:5" x14ac:dyDescent="0.2">
      <c r="A17" s="8">
        <v>2007</v>
      </c>
      <c r="B17" s="8" t="s">
        <v>3</v>
      </c>
      <c r="C17" s="332">
        <v>1.8521921581360659</v>
      </c>
      <c r="E17" s="114"/>
    </row>
    <row r="18" spans="1:5" x14ac:dyDescent="0.2">
      <c r="A18" s="8">
        <v>2008</v>
      </c>
      <c r="B18" s="8" t="s">
        <v>3</v>
      </c>
      <c r="C18" s="332">
        <v>1.8454854379342354</v>
      </c>
      <c r="E18" s="114"/>
    </row>
    <row r="19" spans="1:5" x14ac:dyDescent="0.2">
      <c r="A19" s="8">
        <v>2009</v>
      </c>
      <c r="B19" s="8" t="s">
        <v>3</v>
      </c>
      <c r="C19" s="332">
        <v>1.7</v>
      </c>
      <c r="E19" s="114"/>
    </row>
    <row r="20" spans="1:5" x14ac:dyDescent="0.2">
      <c r="A20" s="8">
        <v>2010</v>
      </c>
      <c r="B20" s="8" t="s">
        <v>3</v>
      </c>
      <c r="C20" s="332">
        <v>1.6108861667842089</v>
      </c>
      <c r="E20" s="114"/>
    </row>
    <row r="21" spans="1:5" x14ac:dyDescent="0.2">
      <c r="A21" s="8">
        <v>2011</v>
      </c>
      <c r="B21" s="8" t="s">
        <v>3</v>
      </c>
      <c r="C21" s="332">
        <v>1.4062612348650934</v>
      </c>
      <c r="E21" s="114"/>
    </row>
    <row r="22" spans="1:5" x14ac:dyDescent="0.2">
      <c r="A22" s="8">
        <v>2012</v>
      </c>
      <c r="B22" s="8" t="s">
        <v>3</v>
      </c>
      <c r="C22" s="332">
        <v>1.5327390088458155</v>
      </c>
      <c r="E22" s="114"/>
    </row>
    <row r="23" spans="1:5" x14ac:dyDescent="0.2">
      <c r="A23" s="8">
        <v>2013</v>
      </c>
      <c r="B23" s="8" t="s">
        <v>3</v>
      </c>
      <c r="C23" s="332">
        <v>1.4156189890386826</v>
      </c>
      <c r="E23" s="114"/>
    </row>
    <row r="24" spans="1:5" x14ac:dyDescent="0.2">
      <c r="A24" s="8">
        <v>2014</v>
      </c>
      <c r="B24" s="73" t="s">
        <v>3</v>
      </c>
      <c r="C24" s="332">
        <v>1.2</v>
      </c>
      <c r="E24" s="114"/>
    </row>
    <row r="25" spans="1:5" x14ac:dyDescent="0.2">
      <c r="A25" s="8">
        <v>2005</v>
      </c>
      <c r="B25" s="8" t="s">
        <v>4</v>
      </c>
      <c r="C25" s="332">
        <v>2.4481540787807163</v>
      </c>
      <c r="E25" s="114"/>
    </row>
    <row r="26" spans="1:5" x14ac:dyDescent="0.2">
      <c r="A26" s="8">
        <v>2006</v>
      </c>
      <c r="B26" s="8" t="s">
        <v>4</v>
      </c>
      <c r="C26" s="332">
        <v>2.3936872596510201</v>
      </c>
      <c r="E26" s="114"/>
    </row>
    <row r="27" spans="1:5" x14ac:dyDescent="0.2">
      <c r="A27" s="8">
        <v>2007</v>
      </c>
      <c r="B27" s="8" t="s">
        <v>4</v>
      </c>
      <c r="C27" s="332">
        <v>2.2901084107356842</v>
      </c>
      <c r="E27" s="114"/>
    </row>
    <row r="28" spans="1:5" x14ac:dyDescent="0.2">
      <c r="A28" s="8">
        <v>2008</v>
      </c>
      <c r="B28" s="8" t="s">
        <v>4</v>
      </c>
      <c r="C28" s="332">
        <v>2.2723396759610996</v>
      </c>
      <c r="E28" s="114"/>
    </row>
    <row r="29" spans="1:5" x14ac:dyDescent="0.2">
      <c r="A29" s="8">
        <v>2009</v>
      </c>
      <c r="B29" s="8" t="s">
        <v>4</v>
      </c>
      <c r="C29" s="332">
        <v>2.0741647364731342</v>
      </c>
      <c r="E29" s="114"/>
    </row>
    <row r="30" spans="1:5" x14ac:dyDescent="0.2">
      <c r="A30" s="8">
        <v>2010</v>
      </c>
      <c r="B30" s="8" t="s">
        <v>4</v>
      </c>
      <c r="C30" s="332">
        <v>2.1413617585927418</v>
      </c>
      <c r="E30" s="114"/>
    </row>
    <row r="31" spans="1:5" x14ac:dyDescent="0.2">
      <c r="A31" s="8">
        <v>2011</v>
      </c>
      <c r="B31" s="8" t="s">
        <v>4</v>
      </c>
      <c r="C31" s="332">
        <v>1.9359226471232169</v>
      </c>
      <c r="E31" s="114"/>
    </row>
    <row r="32" spans="1:5" x14ac:dyDescent="0.2">
      <c r="A32" s="8">
        <v>2012</v>
      </c>
      <c r="B32" s="8" t="s">
        <v>4</v>
      </c>
      <c r="C32" s="332">
        <v>2.1</v>
      </c>
      <c r="E32" s="114"/>
    </row>
    <row r="33" spans="1:5" x14ac:dyDescent="0.2">
      <c r="A33" s="8">
        <v>2013</v>
      </c>
      <c r="B33" s="8" t="s">
        <v>4</v>
      </c>
      <c r="C33" s="332">
        <v>2</v>
      </c>
      <c r="E33" s="114"/>
    </row>
    <row r="34" spans="1:5" x14ac:dyDescent="0.2">
      <c r="A34" s="8">
        <v>2014</v>
      </c>
      <c r="B34" s="73" t="s">
        <v>4</v>
      </c>
      <c r="C34" s="332">
        <v>1.9</v>
      </c>
      <c r="E34" s="114"/>
    </row>
    <row r="35" spans="1:5" x14ac:dyDescent="0.2">
      <c r="A35" s="8">
        <v>2005</v>
      </c>
      <c r="B35" s="8" t="s">
        <v>18</v>
      </c>
      <c r="C35" s="332">
        <v>3.1297438573462011</v>
      </c>
      <c r="E35" s="114"/>
    </row>
    <row r="36" spans="1:5" x14ac:dyDescent="0.2">
      <c r="A36" s="8">
        <v>2006</v>
      </c>
      <c r="B36" s="8" t="s">
        <v>18</v>
      </c>
      <c r="C36" s="332">
        <v>3.0933507947999455</v>
      </c>
      <c r="E36" s="114"/>
    </row>
    <row r="37" spans="1:5" x14ac:dyDescent="0.2">
      <c r="A37" s="8">
        <v>2007</v>
      </c>
      <c r="B37" s="8" t="s">
        <v>18</v>
      </c>
      <c r="C37" s="332">
        <v>2.9761916145510208</v>
      </c>
      <c r="E37" s="114"/>
    </row>
    <row r="38" spans="1:5" x14ac:dyDescent="0.2">
      <c r="A38" s="8">
        <v>2008</v>
      </c>
      <c r="B38" s="8" t="s">
        <v>18</v>
      </c>
      <c r="C38" s="332">
        <v>2.7953270102223624</v>
      </c>
      <c r="E38" s="114"/>
    </row>
    <row r="39" spans="1:5" x14ac:dyDescent="0.2">
      <c r="A39" s="8">
        <v>2009</v>
      </c>
      <c r="B39" s="8" t="s">
        <v>18</v>
      </c>
      <c r="C39" s="332">
        <v>2.3723440272743161</v>
      </c>
      <c r="E39" s="114"/>
    </row>
    <row r="40" spans="1:5" x14ac:dyDescent="0.2">
      <c r="A40" s="8">
        <v>2010</v>
      </c>
      <c r="B40" s="8" t="s">
        <v>18</v>
      </c>
      <c r="C40" s="332">
        <v>2.4634252907551204</v>
      </c>
      <c r="E40" s="114"/>
    </row>
    <row r="41" spans="1:5" x14ac:dyDescent="0.2">
      <c r="A41" s="8">
        <v>2011</v>
      </c>
      <c r="B41" s="8" t="s">
        <v>18</v>
      </c>
      <c r="C41" s="332">
        <v>2.2114344600517848</v>
      </c>
      <c r="E41" s="114"/>
    </row>
    <row r="42" spans="1:5" x14ac:dyDescent="0.2">
      <c r="A42" s="8">
        <v>2012</v>
      </c>
      <c r="B42" s="8" t="s">
        <v>18</v>
      </c>
      <c r="C42" s="332">
        <v>2.3241835217859421</v>
      </c>
      <c r="E42" s="114"/>
    </row>
    <row r="43" spans="1:5" x14ac:dyDescent="0.2">
      <c r="A43" s="8">
        <v>2013</v>
      </c>
      <c r="B43" s="8" t="s">
        <v>18</v>
      </c>
      <c r="C43" s="332">
        <v>2.2160405986591942</v>
      </c>
      <c r="E43" s="114"/>
    </row>
    <row r="44" spans="1:5" ht="15" x14ac:dyDescent="0.25">
      <c r="A44" s="8">
        <v>2014</v>
      </c>
      <c r="B44" s="8" t="s">
        <v>18</v>
      </c>
      <c r="C44" s="376">
        <v>2</v>
      </c>
      <c r="E44" s="114"/>
    </row>
    <row r="45" spans="1:5" x14ac:dyDescent="0.2">
      <c r="A45" s="8">
        <v>2005</v>
      </c>
      <c r="B45" s="8" t="s">
        <v>5</v>
      </c>
      <c r="C45" s="332">
        <v>2.7318229178271385</v>
      </c>
      <c r="E45" s="114"/>
    </row>
    <row r="46" spans="1:5" x14ac:dyDescent="0.2">
      <c r="A46" s="8">
        <v>2006</v>
      </c>
      <c r="B46" s="8" t="s">
        <v>5</v>
      </c>
      <c r="C46" s="332">
        <v>2.7379033770868055</v>
      </c>
      <c r="E46" s="114"/>
    </row>
    <row r="47" spans="1:5" x14ac:dyDescent="0.2">
      <c r="A47" s="8">
        <v>2007</v>
      </c>
      <c r="B47" s="8" t="s">
        <v>5</v>
      </c>
      <c r="C47" s="332">
        <v>2.7078841056060643</v>
      </c>
      <c r="E47" s="114"/>
    </row>
    <row r="48" spans="1:5" x14ac:dyDescent="0.2">
      <c r="A48" s="8">
        <v>2008</v>
      </c>
      <c r="B48" s="8" t="s">
        <v>5</v>
      </c>
      <c r="C48" s="332">
        <v>2.636963940904502</v>
      </c>
      <c r="E48" s="114"/>
    </row>
    <row r="49" spans="1:5" x14ac:dyDescent="0.2">
      <c r="A49" s="8">
        <v>2009</v>
      </c>
      <c r="B49" s="8" t="s">
        <v>5</v>
      </c>
      <c r="C49" s="332">
        <v>2.275780738636985</v>
      </c>
      <c r="E49" s="114"/>
    </row>
    <row r="50" spans="1:5" x14ac:dyDescent="0.2">
      <c r="A50" s="8">
        <v>2010</v>
      </c>
      <c r="B50" s="8" t="s">
        <v>5</v>
      </c>
      <c r="C50" s="332">
        <v>2.3544845075245195</v>
      </c>
      <c r="E50" s="114"/>
    </row>
    <row r="51" spans="1:5" x14ac:dyDescent="0.2">
      <c r="A51" s="8">
        <v>2011</v>
      </c>
      <c r="B51" s="8" t="s">
        <v>5</v>
      </c>
      <c r="C51" s="332">
        <v>2.0941244253192632</v>
      </c>
      <c r="E51" s="114"/>
    </row>
    <row r="52" spans="1:5" x14ac:dyDescent="0.2">
      <c r="A52" s="8">
        <v>2012</v>
      </c>
      <c r="B52" s="8" t="s">
        <v>5</v>
      </c>
      <c r="C52" s="332">
        <v>2.2999999999999998</v>
      </c>
      <c r="E52" s="114"/>
    </row>
    <row r="53" spans="1:5" x14ac:dyDescent="0.2">
      <c r="A53" s="8">
        <v>2013</v>
      </c>
      <c r="B53" s="8" t="s">
        <v>5</v>
      </c>
      <c r="C53" s="332">
        <v>2.2000000000000002</v>
      </c>
      <c r="E53" s="114"/>
    </row>
    <row r="54" spans="1:5" x14ac:dyDescent="0.2">
      <c r="A54" s="8">
        <v>2014</v>
      </c>
      <c r="B54" s="73" t="s">
        <v>5</v>
      </c>
      <c r="C54" s="332">
        <v>1.6</v>
      </c>
      <c r="E54" s="114"/>
    </row>
    <row r="55" spans="1:5" x14ac:dyDescent="0.2">
      <c r="A55" s="8">
        <v>2005</v>
      </c>
      <c r="B55" s="8" t="s">
        <v>7</v>
      </c>
      <c r="C55" s="332">
        <v>3.7776276262656623</v>
      </c>
      <c r="E55" s="114"/>
    </row>
    <row r="56" spans="1:5" x14ac:dyDescent="0.2">
      <c r="A56" s="8">
        <v>2006</v>
      </c>
      <c r="B56" s="8" t="s">
        <v>7</v>
      </c>
      <c r="C56" s="332">
        <v>3.7456776387955708</v>
      </c>
      <c r="E56" s="114"/>
    </row>
    <row r="57" spans="1:5" x14ac:dyDescent="0.2">
      <c r="A57" s="8">
        <v>2007</v>
      </c>
      <c r="B57" s="8" t="s">
        <v>7</v>
      </c>
      <c r="C57" s="332">
        <v>3.6102636289181338</v>
      </c>
    </row>
    <row r="58" spans="1:5" x14ac:dyDescent="0.2">
      <c r="A58" s="8">
        <v>2008</v>
      </c>
      <c r="B58" s="8" t="s">
        <v>7</v>
      </c>
      <c r="C58" s="332">
        <v>3.4743511022869988</v>
      </c>
    </row>
    <row r="59" spans="1:5" x14ac:dyDescent="0.2">
      <c r="A59" s="8">
        <v>2009</v>
      </c>
      <c r="B59" s="8" t="s">
        <v>7</v>
      </c>
      <c r="C59" s="332">
        <v>2.9768213640364976</v>
      </c>
    </row>
    <row r="60" spans="1:5" x14ac:dyDescent="0.2">
      <c r="A60" s="8">
        <v>2010</v>
      </c>
      <c r="B60" s="8" t="s">
        <v>7</v>
      </c>
      <c r="C60" s="332">
        <v>3</v>
      </c>
    </row>
    <row r="61" spans="1:5" x14ac:dyDescent="0.2">
      <c r="A61" s="8">
        <v>2011</v>
      </c>
      <c r="B61" s="8" t="s">
        <v>7</v>
      </c>
      <c r="C61" s="332">
        <v>2.7</v>
      </c>
    </row>
    <row r="62" spans="1:5" x14ac:dyDescent="0.2">
      <c r="A62" s="8">
        <v>2012</v>
      </c>
      <c r="B62" s="8" t="s">
        <v>7</v>
      </c>
      <c r="C62" s="332">
        <v>2.9330542690958765</v>
      </c>
    </row>
    <row r="63" spans="1:5" x14ac:dyDescent="0.2">
      <c r="A63" s="8">
        <v>2013</v>
      </c>
      <c r="B63" s="8" t="s">
        <v>7</v>
      </c>
      <c r="C63" s="332">
        <v>2.8066023189662306</v>
      </c>
    </row>
    <row r="64" spans="1:5" x14ac:dyDescent="0.2">
      <c r="A64" s="3">
        <v>2014</v>
      </c>
      <c r="B64" s="12" t="s">
        <v>7</v>
      </c>
      <c r="C64" s="332">
        <v>2.5</v>
      </c>
    </row>
  </sheetData>
  <phoneticPr fontId="5" type="noConversion"/>
  <conditionalFormatting sqref="C5:C14">
    <cfRule type="expression" dxfId="27" priority="7">
      <formula>$F5=2005</formula>
    </cfRule>
  </conditionalFormatting>
  <conditionalFormatting sqref="C15:C24">
    <cfRule type="expression" dxfId="26" priority="6">
      <formula>$F15=2005</formula>
    </cfRule>
  </conditionalFormatting>
  <conditionalFormatting sqref="C55:C63">
    <cfRule type="expression" dxfId="25" priority="2">
      <formula>$F55=2005</formula>
    </cfRule>
  </conditionalFormatting>
  <conditionalFormatting sqref="C25:C34">
    <cfRule type="expression" dxfId="24" priority="5">
      <formula>$F25=2005</formula>
    </cfRule>
  </conditionalFormatting>
  <conditionalFormatting sqref="C45:C54">
    <cfRule type="expression" dxfId="23" priority="4">
      <formula>$F45=2005</formula>
    </cfRule>
  </conditionalFormatting>
  <conditionalFormatting sqref="C35:C44">
    <cfRule type="expression" dxfId="22" priority="3">
      <formula>$F35=2005</formula>
    </cfRule>
  </conditionalFormatting>
  <conditionalFormatting sqref="C64">
    <cfRule type="expression" dxfId="21" priority="1">
      <formula>$F64=2005</formula>
    </cfRule>
  </conditionalFormatting>
  <hyperlinks>
    <hyperlink ref="G1" location="'22'!A1" display="&lt;&lt; Chart"/>
    <hyperlink ref="F1" location="Contents!A1" display="&lt;&lt; Contents"/>
    <hyperlink ref="A2" r:id="rId1" display="Source: Local and Regional CO2 Emissions Estimates for 2005-2011 - produced by Ricardo-AEA for DECC"/>
  </hyperlinks>
  <pageMargins left="0.75" right="0.75" top="1" bottom="1" header="0.5" footer="0.5"/>
  <pageSetup paperSize="9" orientation="portrait" verticalDpi="0" r:id="rId2"/>
  <headerFooter alignWithMargins="0"/>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M43"/>
  <sheetViews>
    <sheetView showGridLines="0" workbookViewId="0"/>
  </sheetViews>
  <sheetFormatPr defaultRowHeight="12.75" x14ac:dyDescent="0.2"/>
  <cols>
    <col min="1" max="1" width="20.85546875" customWidth="1"/>
    <col min="2" max="2" width="11.7109375" customWidth="1"/>
    <col min="3" max="3" width="8.85546875" customWidth="1"/>
    <col min="4" max="4" width="9" customWidth="1"/>
    <col min="5" max="5" width="8.7109375" customWidth="1"/>
    <col min="6" max="10" width="9.28515625" customWidth="1"/>
  </cols>
  <sheetData>
    <row r="1" spans="1:13" ht="15.75" x14ac:dyDescent="0.25">
      <c r="A1" s="14" t="s">
        <v>21</v>
      </c>
      <c r="B1" s="1"/>
      <c r="C1" s="1"/>
      <c r="D1" s="1"/>
      <c r="E1" s="1"/>
      <c r="F1" s="1"/>
      <c r="G1" s="69" t="s">
        <v>152</v>
      </c>
      <c r="H1" s="1"/>
      <c r="I1" s="76" t="s">
        <v>98</v>
      </c>
    </row>
    <row r="2" spans="1:13" s="3" customFormat="1" x14ac:dyDescent="0.2">
      <c r="A2" s="101" t="s">
        <v>23</v>
      </c>
    </row>
    <row r="4" spans="1:13" ht="25.5" x14ac:dyDescent="0.2">
      <c r="A4" s="270" t="s">
        <v>22</v>
      </c>
      <c r="B4" s="241" t="s">
        <v>2</v>
      </c>
      <c r="C4" s="31"/>
      <c r="D4" s="35"/>
      <c r="E4" s="35"/>
      <c r="F4" s="35"/>
      <c r="G4" s="35"/>
      <c r="H4" s="35"/>
      <c r="I4" s="35"/>
      <c r="J4" s="35"/>
      <c r="K4" s="35"/>
      <c r="L4" s="35"/>
      <c r="M4" s="35"/>
    </row>
    <row r="5" spans="1:13" x14ac:dyDescent="0.2">
      <c r="A5" s="241" t="s">
        <v>0</v>
      </c>
      <c r="B5" s="32">
        <v>2004</v>
      </c>
      <c r="C5" s="33">
        <v>2005</v>
      </c>
      <c r="D5" s="33">
        <v>2006</v>
      </c>
      <c r="E5" s="33">
        <v>2007</v>
      </c>
      <c r="F5" s="33">
        <v>2008</v>
      </c>
      <c r="G5" s="33">
        <v>2009</v>
      </c>
      <c r="H5" s="33">
        <v>2010</v>
      </c>
      <c r="I5" s="33">
        <v>2011</v>
      </c>
      <c r="J5" s="33">
        <v>2012</v>
      </c>
      <c r="K5" s="33">
        <v>2013</v>
      </c>
      <c r="L5" s="33">
        <v>2014</v>
      </c>
      <c r="M5" s="34">
        <v>2015</v>
      </c>
    </row>
    <row r="6" spans="1:13" ht="12.75" customHeight="1" x14ac:dyDescent="0.2">
      <c r="A6" s="270" t="s">
        <v>19</v>
      </c>
      <c r="B6" s="266">
        <v>90.26</v>
      </c>
      <c r="C6" s="269">
        <v>90.14</v>
      </c>
      <c r="D6" s="269">
        <v>89.51</v>
      </c>
      <c r="E6" s="269">
        <v>89.63</v>
      </c>
      <c r="F6" s="269">
        <v>89.85</v>
      </c>
      <c r="G6" s="269">
        <v>90.56</v>
      </c>
      <c r="H6" s="269">
        <v>89.91</v>
      </c>
      <c r="I6" s="269">
        <v>88.78</v>
      </c>
      <c r="J6" s="269">
        <v>87.69</v>
      </c>
      <c r="K6" s="269">
        <v>87.5</v>
      </c>
      <c r="L6" s="269">
        <v>87.9</v>
      </c>
      <c r="M6" s="267">
        <v>88.28</v>
      </c>
    </row>
    <row r="7" spans="1:13" x14ac:dyDescent="0.2">
      <c r="A7" s="271" t="s">
        <v>20</v>
      </c>
      <c r="B7" s="232">
        <v>87.94</v>
      </c>
      <c r="C7" s="54">
        <v>87.43</v>
      </c>
      <c r="D7" s="54">
        <v>87.37</v>
      </c>
      <c r="E7" s="54">
        <v>86.56</v>
      </c>
      <c r="F7" s="54">
        <v>85.75</v>
      </c>
      <c r="G7" s="54">
        <v>83.28</v>
      </c>
      <c r="H7" s="54">
        <v>81.98</v>
      </c>
      <c r="I7" s="54">
        <v>80.97</v>
      </c>
      <c r="J7" s="54">
        <v>81.41</v>
      </c>
      <c r="K7" s="54">
        <v>81.760000000000005</v>
      </c>
      <c r="L7" s="54">
        <v>82.57</v>
      </c>
      <c r="M7" s="72">
        <v>83.13</v>
      </c>
    </row>
    <row r="8" spans="1:13" x14ac:dyDescent="0.2">
      <c r="A8" s="271" t="s">
        <v>17</v>
      </c>
      <c r="B8" s="232">
        <v>107.01</v>
      </c>
      <c r="C8" s="54">
        <v>107.01</v>
      </c>
      <c r="D8" s="54">
        <v>106.92</v>
      </c>
      <c r="E8" s="54">
        <v>106.72</v>
      </c>
      <c r="F8" s="54">
        <v>106.7</v>
      </c>
      <c r="G8" s="54">
        <v>106.71</v>
      </c>
      <c r="H8" s="54">
        <v>106.68</v>
      </c>
      <c r="I8" s="54">
        <v>106.46</v>
      </c>
      <c r="J8" s="54">
        <v>106.33</v>
      </c>
      <c r="K8" s="54">
        <v>106.57</v>
      </c>
      <c r="L8" s="54">
        <v>106.83</v>
      </c>
      <c r="M8" s="72">
        <v>107.05</v>
      </c>
    </row>
    <row r="9" spans="1:13" x14ac:dyDescent="0.2">
      <c r="A9" s="271" t="s">
        <v>18</v>
      </c>
      <c r="B9" s="232">
        <v>91.8</v>
      </c>
      <c r="C9" s="54">
        <v>91.61</v>
      </c>
      <c r="D9" s="54">
        <v>91.29</v>
      </c>
      <c r="E9" s="54">
        <v>91.18</v>
      </c>
      <c r="F9" s="54">
        <v>91.18</v>
      </c>
      <c r="G9" s="54">
        <v>91.06</v>
      </c>
      <c r="H9" s="54">
        <v>90.74</v>
      </c>
      <c r="I9" s="54">
        <v>90.11</v>
      </c>
      <c r="J9" s="54">
        <v>89.86</v>
      </c>
      <c r="K9" s="54">
        <v>89.8</v>
      </c>
      <c r="L9" s="54">
        <v>90.06</v>
      </c>
      <c r="M9" s="72">
        <v>90.19</v>
      </c>
    </row>
    <row r="10" spans="1:13" x14ac:dyDescent="0.2">
      <c r="A10" s="272" t="s">
        <v>6</v>
      </c>
      <c r="B10" s="233">
        <v>89.1</v>
      </c>
      <c r="C10" s="234">
        <v>88.784999999999997</v>
      </c>
      <c r="D10" s="234">
        <v>88.44</v>
      </c>
      <c r="E10" s="234">
        <v>88.094999999999999</v>
      </c>
      <c r="F10" s="234">
        <v>87.8</v>
      </c>
      <c r="G10" s="234">
        <v>86.92</v>
      </c>
      <c r="H10" s="234">
        <v>85.944999999999993</v>
      </c>
      <c r="I10" s="233">
        <v>84.875</v>
      </c>
      <c r="J10" s="234">
        <v>84.55</v>
      </c>
      <c r="K10" s="234">
        <v>84.63</v>
      </c>
      <c r="L10" s="234">
        <v>85.234999999999999</v>
      </c>
      <c r="M10" s="231">
        <v>85.704999999999998</v>
      </c>
    </row>
    <row r="12" spans="1:13" ht="25.5" x14ac:dyDescent="0.2">
      <c r="A12" s="448" t="s">
        <v>234</v>
      </c>
      <c r="B12" s="32" t="s">
        <v>19</v>
      </c>
      <c r="C12" s="33" t="s">
        <v>20</v>
      </c>
      <c r="D12" s="33" t="s">
        <v>17</v>
      </c>
      <c r="E12" s="33" t="s">
        <v>18</v>
      </c>
      <c r="F12" s="34" t="s">
        <v>6</v>
      </c>
    </row>
    <row r="13" spans="1:13" ht="21.75" customHeight="1" x14ac:dyDescent="0.2">
      <c r="A13" s="449"/>
      <c r="B13" s="162" t="str">
        <f>IF(M6&gt;L6,"J",IF(M6&lt;L6,"M","L"))</f>
        <v>J</v>
      </c>
      <c r="C13" s="163" t="str">
        <f>IF(M7&gt;L7,"J",IF(M7&lt;L7,"M","L"))</f>
        <v>J</v>
      </c>
      <c r="D13" s="163" t="str">
        <f>IF(M8&gt;L8,"J",IF(M8&lt;L8,"M","L"))</f>
        <v>J</v>
      </c>
      <c r="E13" s="163" t="str">
        <f>IF(M9&gt;K9,"J",IF(M9&lt;K9,"M","K"))</f>
        <v>J</v>
      </c>
      <c r="F13" s="164" t="str">
        <f>IF(M10&gt;K10,"J",IF(M10&lt;K10,"M","K"))</f>
        <v>J</v>
      </c>
    </row>
    <row r="15" spans="1:13" x14ac:dyDescent="0.2">
      <c r="A15" s="451" t="str">
        <f>"Chart 2:  "&amp;A4</f>
        <v>Chart 2:  GVA/hour worked, UK=100</v>
      </c>
      <c r="B15" s="445"/>
      <c r="C15" s="445"/>
      <c r="D15" s="445"/>
      <c r="E15" s="445"/>
      <c r="F15" s="1"/>
      <c r="G15" s="1"/>
      <c r="H15" s="1"/>
      <c r="I15" s="1"/>
      <c r="J15" s="71"/>
    </row>
    <row r="16" spans="1:13" x14ac:dyDescent="0.2">
      <c r="J16" s="71"/>
    </row>
    <row r="17" spans="10:10" x14ac:dyDescent="0.2">
      <c r="J17" s="71"/>
    </row>
    <row r="18" spans="10:10" x14ac:dyDescent="0.2">
      <c r="J18" s="71"/>
    </row>
    <row r="36" spans="1:10" ht="13.5" thickBot="1" x14ac:dyDescent="0.25">
      <c r="J36" s="7"/>
    </row>
    <row r="37" spans="1:10" ht="45" customHeight="1" thickBot="1" x14ac:dyDescent="0.25">
      <c r="A37" s="452" t="s">
        <v>271</v>
      </c>
      <c r="B37" s="453"/>
      <c r="C37" s="453"/>
      <c r="D37" s="453"/>
      <c r="E37" s="453"/>
      <c r="F37" s="453"/>
      <c r="G37" s="453"/>
      <c r="H37" s="453"/>
      <c r="I37" s="454"/>
      <c r="J37" s="130"/>
    </row>
    <row r="38" spans="1:10" x14ac:dyDescent="0.2">
      <c r="J38" s="3"/>
    </row>
    <row r="39" spans="1:10" ht="14.25" x14ac:dyDescent="0.2">
      <c r="A39" s="9" t="s">
        <v>10</v>
      </c>
      <c r="B39" s="17"/>
      <c r="C39" s="1">
        <v>2015</v>
      </c>
      <c r="D39" s="1"/>
      <c r="E39" s="1"/>
      <c r="F39" s="1"/>
      <c r="G39" s="1"/>
      <c r="H39" s="1"/>
      <c r="I39" s="1"/>
      <c r="J39" s="3"/>
    </row>
    <row r="40" spans="1:10" ht="14.25" x14ac:dyDescent="0.2">
      <c r="A40" s="9" t="s">
        <v>11</v>
      </c>
      <c r="B40" s="17"/>
      <c r="C40" s="1">
        <v>2016</v>
      </c>
      <c r="D40" s="1"/>
      <c r="E40" s="1"/>
      <c r="F40" s="1"/>
      <c r="G40" s="1"/>
      <c r="H40" s="1"/>
      <c r="I40" s="1"/>
      <c r="J40" s="3"/>
    </row>
    <row r="41" spans="1:10" x14ac:dyDescent="0.2">
      <c r="J41" s="3"/>
    </row>
    <row r="42" spans="1:10" ht="14.25" x14ac:dyDescent="0.2">
      <c r="A42" s="9" t="s">
        <v>14</v>
      </c>
      <c r="B42" s="1"/>
      <c r="C42" s="1"/>
      <c r="D42" s="1"/>
      <c r="E42" s="1"/>
      <c r="F42" s="1"/>
      <c r="G42" s="1"/>
      <c r="H42" s="1"/>
      <c r="I42" s="1"/>
      <c r="J42" s="3"/>
    </row>
    <row r="43" spans="1:10" ht="14.25" x14ac:dyDescent="0.2">
      <c r="A43" s="11">
        <v>42908</v>
      </c>
      <c r="B43" s="1"/>
      <c r="C43" s="1"/>
      <c r="D43" s="1"/>
      <c r="E43" s="1"/>
      <c r="F43" s="1"/>
      <c r="G43" s="1"/>
      <c r="H43" s="1"/>
      <c r="I43" s="1"/>
      <c r="J43" s="3"/>
    </row>
  </sheetData>
  <mergeCells count="3">
    <mergeCell ref="A15:E15"/>
    <mergeCell ref="A12:A13"/>
    <mergeCell ref="A37:I37"/>
  </mergeCells>
  <phoneticPr fontId="5" type="noConversion"/>
  <hyperlinks>
    <hyperlink ref="I1" location="'2D'!A1" display="Data &gt;&gt;"/>
    <hyperlink ref="G1" location="Contents!A1" display="&lt;&lt; Contents"/>
    <hyperlink ref="A2" r:id="rId2"/>
  </hyperlinks>
  <pageMargins left="0.75" right="0.75" top="1" bottom="1" header="0.5" footer="0.5"/>
  <pageSetup paperSize="9" orientation="portrait" verticalDpi="0" r:id="rId3"/>
  <headerFooter alignWithMargins="0"/>
  <drawing r:id="rId4"/>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O64"/>
  <sheetViews>
    <sheetView showGridLines="0" workbookViewId="0">
      <selection activeCell="C5" sqref="C5"/>
    </sheetView>
  </sheetViews>
  <sheetFormatPr defaultRowHeight="12.75" x14ac:dyDescent="0.2"/>
  <cols>
    <col min="2" max="2" width="12.5703125" customWidth="1"/>
    <col min="3" max="3" width="21.140625" customWidth="1"/>
    <col min="6" max="6" width="11.28515625" bestFit="1" customWidth="1"/>
    <col min="8" max="8" width="18.42578125" bestFit="1" customWidth="1"/>
  </cols>
  <sheetData>
    <row r="1" spans="1:15" ht="15.75" x14ac:dyDescent="0.25">
      <c r="A1" s="14" t="s">
        <v>30</v>
      </c>
      <c r="B1" s="1"/>
      <c r="C1" s="1"/>
      <c r="D1" s="1"/>
      <c r="E1" s="1"/>
      <c r="F1" s="69" t="s">
        <v>152</v>
      </c>
      <c r="G1" s="69" t="s">
        <v>99</v>
      </c>
      <c r="H1" s="9" t="s">
        <v>10</v>
      </c>
      <c r="I1" s="1"/>
      <c r="J1" s="10">
        <v>2014</v>
      </c>
      <c r="K1" s="1"/>
      <c r="L1" s="1"/>
      <c r="M1" s="1"/>
      <c r="N1" s="1"/>
      <c r="O1" s="1"/>
    </row>
    <row r="2" spans="1:15" ht="14.25" x14ac:dyDescent="0.2">
      <c r="A2" s="109" t="s">
        <v>267</v>
      </c>
      <c r="H2" s="9" t="s">
        <v>11</v>
      </c>
      <c r="I2" s="1"/>
      <c r="J2" s="10">
        <v>2015</v>
      </c>
      <c r="K2" s="1"/>
      <c r="L2" s="1"/>
      <c r="M2" s="1"/>
      <c r="N2" s="1"/>
      <c r="O2" s="1"/>
    </row>
    <row r="3" spans="1:15" ht="14.25" x14ac:dyDescent="0.2">
      <c r="H3" s="9" t="s">
        <v>12</v>
      </c>
      <c r="I3" s="9"/>
      <c r="J3" s="9" t="s">
        <v>13</v>
      </c>
      <c r="K3" s="1"/>
      <c r="L3" s="1"/>
      <c r="M3" s="1"/>
      <c r="N3" s="1"/>
      <c r="O3" s="1"/>
    </row>
    <row r="4" spans="1:15" x14ac:dyDescent="0.2">
      <c r="A4" s="15" t="s">
        <v>2</v>
      </c>
      <c r="B4" s="15" t="s">
        <v>0</v>
      </c>
      <c r="C4" s="53" t="s">
        <v>58</v>
      </c>
    </row>
    <row r="5" spans="1:15" ht="14.25" x14ac:dyDescent="0.2">
      <c r="A5">
        <v>2005</v>
      </c>
      <c r="B5" s="8" t="s">
        <v>7</v>
      </c>
      <c r="C5" s="332">
        <v>2.5063524252714346</v>
      </c>
      <c r="H5" s="9" t="s">
        <v>14</v>
      </c>
      <c r="I5" s="1"/>
      <c r="J5" s="1"/>
      <c r="K5" s="1"/>
      <c r="L5" s="1"/>
      <c r="M5" s="1"/>
      <c r="N5" s="1"/>
      <c r="O5" s="1"/>
    </row>
    <row r="6" spans="1:15" ht="14.25" x14ac:dyDescent="0.2">
      <c r="A6">
        <v>2006</v>
      </c>
      <c r="B6" s="8" t="s">
        <v>7</v>
      </c>
      <c r="C6" s="332">
        <v>2.4851278893129862</v>
      </c>
      <c r="E6" s="114"/>
      <c r="H6" s="11">
        <v>42914</v>
      </c>
      <c r="I6" s="1"/>
      <c r="J6" s="1"/>
      <c r="K6" s="1"/>
      <c r="L6" s="1"/>
      <c r="M6" s="1"/>
      <c r="N6" s="1"/>
      <c r="O6" s="1"/>
    </row>
    <row r="7" spans="1:15" x14ac:dyDescent="0.2">
      <c r="A7">
        <v>2007</v>
      </c>
      <c r="B7" s="8" t="s">
        <v>7</v>
      </c>
      <c r="C7" s="332">
        <v>2.38800665370881</v>
      </c>
      <c r="E7" s="114"/>
    </row>
    <row r="8" spans="1:15" x14ac:dyDescent="0.2">
      <c r="A8">
        <v>2008</v>
      </c>
      <c r="B8" s="8" t="s">
        <v>7</v>
      </c>
      <c r="C8" s="332">
        <v>2.3752180562462919</v>
      </c>
      <c r="E8" s="114"/>
    </row>
    <row r="9" spans="1:15" x14ac:dyDescent="0.2">
      <c r="A9">
        <v>2009</v>
      </c>
      <c r="B9" s="8" t="s">
        <v>7</v>
      </c>
      <c r="C9" s="332">
        <v>2.1316105775725953</v>
      </c>
      <c r="E9" s="114"/>
    </row>
    <row r="10" spans="1:15" x14ac:dyDescent="0.2">
      <c r="A10">
        <v>2010</v>
      </c>
      <c r="B10" s="8" t="s">
        <v>7</v>
      </c>
      <c r="C10" s="332">
        <v>2.2690569316983709</v>
      </c>
      <c r="E10" s="114"/>
    </row>
    <row r="11" spans="1:15" x14ac:dyDescent="0.2">
      <c r="A11">
        <v>2011</v>
      </c>
      <c r="B11" s="8" t="s">
        <v>7</v>
      </c>
      <c r="C11" s="332">
        <v>1.9630456009698265</v>
      </c>
      <c r="E11" s="114"/>
    </row>
    <row r="12" spans="1:15" x14ac:dyDescent="0.2">
      <c r="A12">
        <v>2012</v>
      </c>
      <c r="B12" s="8" t="s">
        <v>7</v>
      </c>
      <c r="C12" s="332">
        <v>2.0987383080486248</v>
      </c>
      <c r="E12" s="114"/>
    </row>
    <row r="13" spans="1:15" x14ac:dyDescent="0.2">
      <c r="A13">
        <v>2013</v>
      </c>
      <c r="B13" s="8" t="s">
        <v>7</v>
      </c>
      <c r="C13" s="332">
        <v>2.0352398972379362</v>
      </c>
      <c r="E13" s="114"/>
    </row>
    <row r="14" spans="1:15" x14ac:dyDescent="0.2">
      <c r="A14">
        <v>2014</v>
      </c>
      <c r="B14" s="73" t="s">
        <v>7</v>
      </c>
      <c r="C14" s="332">
        <v>1.7</v>
      </c>
      <c r="E14" s="114"/>
    </row>
    <row r="15" spans="1:15" x14ac:dyDescent="0.2">
      <c r="A15">
        <v>2005</v>
      </c>
      <c r="B15" s="8" t="s">
        <v>18</v>
      </c>
      <c r="C15" s="332">
        <v>2.461946562414929</v>
      </c>
      <c r="E15" s="114"/>
    </row>
    <row r="16" spans="1:15" x14ac:dyDescent="0.2">
      <c r="A16">
        <v>2006</v>
      </c>
      <c r="B16" s="8" t="s">
        <v>18</v>
      </c>
      <c r="C16" s="332">
        <v>2.4575826248471051</v>
      </c>
      <c r="E16" s="114"/>
    </row>
    <row r="17" spans="1:5" x14ac:dyDescent="0.2">
      <c r="A17">
        <v>2007</v>
      </c>
      <c r="B17" s="8" t="s">
        <v>18</v>
      </c>
      <c r="C17" s="332">
        <v>2.3474810895250533</v>
      </c>
      <c r="E17" s="114"/>
    </row>
    <row r="18" spans="1:5" x14ac:dyDescent="0.2">
      <c r="A18">
        <v>2008</v>
      </c>
      <c r="B18" s="8" t="s">
        <v>18</v>
      </c>
      <c r="C18" s="332">
        <v>2.3364418840148402</v>
      </c>
      <c r="E18" s="114"/>
    </row>
    <row r="19" spans="1:5" x14ac:dyDescent="0.2">
      <c r="A19">
        <v>2009</v>
      </c>
      <c r="B19" s="8" t="s">
        <v>18</v>
      </c>
      <c r="C19" s="332">
        <v>2.1168085516970514</v>
      </c>
      <c r="E19" s="114"/>
    </row>
    <row r="20" spans="1:5" x14ac:dyDescent="0.2">
      <c r="A20">
        <v>2010</v>
      </c>
      <c r="B20" s="8" t="s">
        <v>18</v>
      </c>
      <c r="C20" s="332">
        <v>2.2999999999999998</v>
      </c>
      <c r="E20" s="114"/>
    </row>
    <row r="21" spans="1:5" x14ac:dyDescent="0.2">
      <c r="A21">
        <v>2011</v>
      </c>
      <c r="B21" s="8" t="s">
        <v>18</v>
      </c>
      <c r="C21" s="332">
        <v>1.943530133598411</v>
      </c>
      <c r="E21" s="114"/>
    </row>
    <row r="22" spans="1:5" x14ac:dyDescent="0.2">
      <c r="A22">
        <v>2012</v>
      </c>
      <c r="B22" s="8" t="s">
        <v>18</v>
      </c>
      <c r="C22" s="332">
        <v>2.0863616433683814</v>
      </c>
      <c r="E22" s="114"/>
    </row>
    <row r="23" spans="1:5" x14ac:dyDescent="0.2">
      <c r="A23">
        <v>2013</v>
      </c>
      <c r="B23" s="8" t="s">
        <v>18</v>
      </c>
      <c r="C23" s="332">
        <v>2.0115351824878838</v>
      </c>
      <c r="E23" s="114"/>
    </row>
    <row r="24" spans="1:5" x14ac:dyDescent="0.2">
      <c r="A24">
        <v>2014</v>
      </c>
      <c r="B24" s="73" t="s">
        <v>18</v>
      </c>
      <c r="C24" s="332">
        <v>1.7</v>
      </c>
      <c r="E24" s="114"/>
    </row>
    <row r="25" spans="1:5" x14ac:dyDescent="0.2">
      <c r="A25">
        <v>2005</v>
      </c>
      <c r="B25" s="8" t="s">
        <v>5</v>
      </c>
      <c r="C25" s="332">
        <v>2.5111725583707725</v>
      </c>
      <c r="E25" s="114"/>
    </row>
    <row r="26" spans="1:5" x14ac:dyDescent="0.2">
      <c r="A26">
        <v>2006</v>
      </c>
      <c r="B26" s="8" t="s">
        <v>5</v>
      </c>
      <c r="C26" s="332">
        <v>2.4774260790881062</v>
      </c>
      <c r="E26" s="114"/>
    </row>
    <row r="27" spans="1:5" x14ac:dyDescent="0.2">
      <c r="A27">
        <v>2007</v>
      </c>
      <c r="B27" s="8" t="s">
        <v>5</v>
      </c>
      <c r="C27" s="332">
        <v>2.3339445354753074</v>
      </c>
      <c r="E27" s="114"/>
    </row>
    <row r="28" spans="1:5" x14ac:dyDescent="0.2">
      <c r="A28">
        <v>2008</v>
      </c>
      <c r="B28" s="8" t="s">
        <v>5</v>
      </c>
      <c r="C28" s="332">
        <v>2.3593479166850155</v>
      </c>
      <c r="E28" s="114"/>
    </row>
    <row r="29" spans="1:5" x14ac:dyDescent="0.2">
      <c r="A29">
        <v>2009</v>
      </c>
      <c r="B29" s="8" t="s">
        <v>5</v>
      </c>
      <c r="C29" s="332">
        <v>2.0935287048345268</v>
      </c>
      <c r="E29" s="114"/>
    </row>
    <row r="30" spans="1:5" x14ac:dyDescent="0.2">
      <c r="A30">
        <v>2010</v>
      </c>
      <c r="B30" s="8" t="s">
        <v>5</v>
      </c>
      <c r="C30" s="332">
        <v>2.2173042959535993</v>
      </c>
      <c r="E30" s="114"/>
    </row>
    <row r="31" spans="1:5" x14ac:dyDescent="0.2">
      <c r="A31">
        <v>2011</v>
      </c>
      <c r="B31" s="8" t="s">
        <v>5</v>
      </c>
      <c r="C31" s="332">
        <v>1.9126569496821668</v>
      </c>
      <c r="E31" s="114"/>
    </row>
    <row r="32" spans="1:5" x14ac:dyDescent="0.2">
      <c r="A32">
        <v>2012</v>
      </c>
      <c r="B32" s="8" t="s">
        <v>5</v>
      </c>
      <c r="C32" s="332">
        <v>2.0726421504236576</v>
      </c>
      <c r="E32" s="114"/>
    </row>
    <row r="33" spans="1:5" x14ac:dyDescent="0.2">
      <c r="A33">
        <v>2013</v>
      </c>
      <c r="B33" s="8" t="s">
        <v>5</v>
      </c>
      <c r="C33" s="332">
        <v>2.0103638717048429</v>
      </c>
      <c r="E33" s="114"/>
    </row>
    <row r="34" spans="1:5" x14ac:dyDescent="0.2">
      <c r="A34">
        <v>2014</v>
      </c>
      <c r="B34" s="73" t="s">
        <v>5</v>
      </c>
      <c r="C34" s="332">
        <v>1.7</v>
      </c>
      <c r="E34" s="114"/>
    </row>
    <row r="35" spans="1:5" x14ac:dyDescent="0.2">
      <c r="A35">
        <v>2005</v>
      </c>
      <c r="B35" s="8" t="s">
        <v>4</v>
      </c>
      <c r="C35" s="332">
        <v>2.5990871580109629</v>
      </c>
      <c r="E35" s="114"/>
    </row>
    <row r="36" spans="1:5" x14ac:dyDescent="0.2">
      <c r="A36">
        <v>2006</v>
      </c>
      <c r="B36" s="8" t="s">
        <v>4</v>
      </c>
      <c r="C36" s="332">
        <v>2.5967111629930821</v>
      </c>
      <c r="E36" s="114"/>
    </row>
    <row r="37" spans="1:5" x14ac:dyDescent="0.2">
      <c r="A37">
        <v>2007</v>
      </c>
      <c r="B37" s="8" t="s">
        <v>4</v>
      </c>
      <c r="C37" s="332">
        <v>2.5</v>
      </c>
      <c r="E37" s="114"/>
    </row>
    <row r="38" spans="1:5" x14ac:dyDescent="0.2">
      <c r="A38">
        <v>2008</v>
      </c>
      <c r="B38" s="8" t="s">
        <v>4</v>
      </c>
      <c r="C38" s="332">
        <v>2.4720343113728065</v>
      </c>
      <c r="E38" s="114"/>
    </row>
    <row r="39" spans="1:5" x14ac:dyDescent="0.2">
      <c r="A39">
        <v>2009</v>
      </c>
      <c r="B39" s="8" t="s">
        <v>4</v>
      </c>
      <c r="C39" s="332">
        <v>2.2999999999999998</v>
      </c>
      <c r="E39" s="114"/>
    </row>
    <row r="40" spans="1:5" x14ac:dyDescent="0.2">
      <c r="A40">
        <v>2010</v>
      </c>
      <c r="B40" s="8" t="s">
        <v>4</v>
      </c>
      <c r="C40" s="332">
        <v>2.4110901710102821</v>
      </c>
      <c r="E40" s="114"/>
    </row>
    <row r="41" spans="1:5" x14ac:dyDescent="0.2">
      <c r="A41">
        <v>2011</v>
      </c>
      <c r="B41" s="8" t="s">
        <v>4</v>
      </c>
      <c r="C41" s="332">
        <v>2.0690203239779978</v>
      </c>
      <c r="E41" s="114"/>
    </row>
    <row r="42" spans="1:5" x14ac:dyDescent="0.2">
      <c r="A42">
        <v>2012</v>
      </c>
      <c r="B42" s="8" t="s">
        <v>4</v>
      </c>
      <c r="C42" s="332">
        <v>2.2342910888597904</v>
      </c>
      <c r="E42" s="114"/>
    </row>
    <row r="43" spans="1:5" x14ac:dyDescent="0.2">
      <c r="A43">
        <v>2013</v>
      </c>
      <c r="B43" s="8" t="s">
        <v>4</v>
      </c>
      <c r="C43" s="332">
        <v>2.2000000000000002</v>
      </c>
      <c r="E43" s="114"/>
    </row>
    <row r="44" spans="1:5" x14ac:dyDescent="0.2">
      <c r="A44">
        <v>2014</v>
      </c>
      <c r="B44" s="73" t="s">
        <v>4</v>
      </c>
      <c r="C44" s="332">
        <v>1.8</v>
      </c>
      <c r="E44" s="114"/>
    </row>
    <row r="45" spans="1:5" ht="12.75" customHeight="1" x14ac:dyDescent="0.25">
      <c r="A45">
        <v>2005</v>
      </c>
      <c r="B45" s="8" t="s">
        <v>3</v>
      </c>
      <c r="C45" s="235">
        <v>2.518768101275481</v>
      </c>
      <c r="E45" s="114"/>
    </row>
    <row r="46" spans="1:5" ht="12.75" customHeight="1" x14ac:dyDescent="0.25">
      <c r="A46">
        <v>2006</v>
      </c>
      <c r="B46" s="8" t="s">
        <v>3</v>
      </c>
      <c r="C46" s="235">
        <v>2.4671838413200073</v>
      </c>
      <c r="E46" s="114"/>
    </row>
    <row r="47" spans="1:5" ht="12.75" customHeight="1" x14ac:dyDescent="0.25">
      <c r="A47">
        <v>2007</v>
      </c>
      <c r="B47" s="8" t="s">
        <v>3</v>
      </c>
      <c r="C47" s="235">
        <v>2.3207726678804375</v>
      </c>
      <c r="E47" s="114"/>
    </row>
    <row r="48" spans="1:5" ht="12.75" customHeight="1" x14ac:dyDescent="0.25">
      <c r="A48">
        <v>2008</v>
      </c>
      <c r="B48" s="8" t="s">
        <v>3</v>
      </c>
      <c r="C48" s="235">
        <v>2.3241107872174669</v>
      </c>
      <c r="E48" s="114"/>
    </row>
    <row r="49" spans="1:5" ht="12.75" customHeight="1" x14ac:dyDescent="0.25">
      <c r="A49">
        <v>2009</v>
      </c>
      <c r="B49" s="8" t="s">
        <v>3</v>
      </c>
      <c r="C49" s="235">
        <v>2.0520996825813929</v>
      </c>
      <c r="E49" s="114"/>
    </row>
    <row r="50" spans="1:5" ht="12.75" customHeight="1" x14ac:dyDescent="0.25">
      <c r="A50">
        <v>2010</v>
      </c>
      <c r="B50" s="8" t="s">
        <v>3</v>
      </c>
      <c r="C50" s="235">
        <v>2.1327708248954571</v>
      </c>
      <c r="E50" s="114"/>
    </row>
    <row r="51" spans="1:5" ht="12.75" customHeight="1" x14ac:dyDescent="0.25">
      <c r="A51">
        <v>2011</v>
      </c>
      <c r="B51" s="8" t="s">
        <v>3</v>
      </c>
      <c r="C51" s="235">
        <v>1.8104681790499446</v>
      </c>
      <c r="E51" s="114"/>
    </row>
    <row r="52" spans="1:5" ht="12.75" customHeight="1" x14ac:dyDescent="0.25">
      <c r="A52">
        <v>2012</v>
      </c>
      <c r="B52" s="8" t="s">
        <v>3</v>
      </c>
      <c r="C52" s="235">
        <v>1.9434741281136503</v>
      </c>
      <c r="E52" s="114"/>
    </row>
    <row r="53" spans="1:5" ht="12.75" customHeight="1" x14ac:dyDescent="0.25">
      <c r="A53">
        <v>2013</v>
      </c>
      <c r="B53" s="8" t="s">
        <v>3</v>
      </c>
      <c r="C53" s="341">
        <v>1.8</v>
      </c>
      <c r="E53" s="114"/>
    </row>
    <row r="54" spans="1:5" ht="12.75" customHeight="1" x14ac:dyDescent="0.25">
      <c r="A54">
        <v>2014</v>
      </c>
      <c r="B54" s="73" t="s">
        <v>3</v>
      </c>
      <c r="C54" s="341">
        <v>1.5</v>
      </c>
      <c r="E54" s="114"/>
    </row>
    <row r="55" spans="1:5" x14ac:dyDescent="0.2">
      <c r="A55">
        <v>2005</v>
      </c>
      <c r="B55" s="8" t="s">
        <v>17</v>
      </c>
      <c r="C55" s="332">
        <v>2.5360324520894628</v>
      </c>
      <c r="E55" s="114"/>
    </row>
    <row r="56" spans="1:5" x14ac:dyDescent="0.2">
      <c r="A56">
        <v>2006</v>
      </c>
      <c r="B56" s="8" t="s">
        <v>17</v>
      </c>
      <c r="C56" s="332">
        <v>2.5228052743015321</v>
      </c>
      <c r="E56" s="114"/>
    </row>
    <row r="57" spans="1:5" x14ac:dyDescent="0.2">
      <c r="A57">
        <v>2007</v>
      </c>
      <c r="B57" s="8" t="s">
        <v>17</v>
      </c>
      <c r="C57" s="332">
        <v>2.4277730201924523</v>
      </c>
    </row>
    <row r="58" spans="1:5" x14ac:dyDescent="0.2">
      <c r="A58">
        <v>2008</v>
      </c>
      <c r="B58" s="8" t="s">
        <v>17</v>
      </c>
      <c r="C58" s="332">
        <v>2.4244636542033446</v>
      </c>
    </row>
    <row r="59" spans="1:5" x14ac:dyDescent="0.2">
      <c r="A59">
        <v>2009</v>
      </c>
      <c r="B59" s="8" t="s">
        <v>17</v>
      </c>
      <c r="C59" s="332">
        <v>2.1797301085290948</v>
      </c>
    </row>
    <row r="60" spans="1:5" x14ac:dyDescent="0.2">
      <c r="A60">
        <v>2010</v>
      </c>
      <c r="B60" s="8" t="s">
        <v>17</v>
      </c>
      <c r="C60" s="332">
        <v>2.320700227617627</v>
      </c>
    </row>
    <row r="61" spans="1:5" x14ac:dyDescent="0.2">
      <c r="A61">
        <v>2011</v>
      </c>
      <c r="B61" s="8" t="s">
        <v>17</v>
      </c>
      <c r="C61" s="332">
        <v>2.0087994415917638</v>
      </c>
    </row>
    <row r="62" spans="1:5" x14ac:dyDescent="0.2">
      <c r="A62">
        <v>2012</v>
      </c>
      <c r="B62" s="8" t="s">
        <v>17</v>
      </c>
      <c r="C62" s="332">
        <v>2.1564317659555177</v>
      </c>
    </row>
    <row r="63" spans="1:5" x14ac:dyDescent="0.2">
      <c r="A63">
        <v>2013</v>
      </c>
      <c r="B63" s="8" t="s">
        <v>17</v>
      </c>
      <c r="C63" s="332">
        <v>2.0872567431655766</v>
      </c>
    </row>
    <row r="64" spans="1:5" x14ac:dyDescent="0.2">
      <c r="A64">
        <v>2014</v>
      </c>
      <c r="B64" s="8" t="s">
        <v>17</v>
      </c>
      <c r="C64" s="332">
        <v>1.7</v>
      </c>
    </row>
  </sheetData>
  <phoneticPr fontId="5" type="noConversion"/>
  <conditionalFormatting sqref="C55:C63">
    <cfRule type="expression" dxfId="17" priority="2">
      <formula>$F55=2005</formula>
    </cfRule>
  </conditionalFormatting>
  <conditionalFormatting sqref="C5:C14">
    <cfRule type="expression" dxfId="16" priority="6">
      <formula>$F5=2005</formula>
    </cfRule>
  </conditionalFormatting>
  <conditionalFormatting sqref="C15:C24">
    <cfRule type="expression" dxfId="15" priority="5">
      <formula>$F15=2005</formula>
    </cfRule>
  </conditionalFormatting>
  <conditionalFormatting sqref="C25:C34">
    <cfRule type="expression" dxfId="14" priority="4">
      <formula>$F25=2005</formula>
    </cfRule>
  </conditionalFormatting>
  <conditionalFormatting sqref="C35:C44">
    <cfRule type="expression" dxfId="13" priority="3">
      <formula>$F35=2005</formula>
    </cfRule>
  </conditionalFormatting>
  <conditionalFormatting sqref="C64">
    <cfRule type="expression" dxfId="12" priority="1">
      <formula>$F64=2005</formula>
    </cfRule>
  </conditionalFormatting>
  <hyperlinks>
    <hyperlink ref="G1" location="'23'!A1" display="&lt;&lt; Chart"/>
    <hyperlink ref="F1" location="Contents!A1" display="&lt;&lt; Contents"/>
    <hyperlink ref="A2" r:id="rId1" display="Source: Local and Regional CO2 Emissions Estimates for 2005-2011 - produced by Ricardo-AEA for DECC"/>
  </hyperlinks>
  <pageMargins left="0.75" right="0.75" top="1" bottom="1" header="0.5" footer="0.5"/>
  <pageSetup paperSize="9" orientation="portrait" verticalDpi="0" r:id="rId2"/>
  <headerFooter alignWithMargins="0"/>
  <tableParts count="1">
    <tablePart r:id="rId3"/>
  </tablePart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O64"/>
  <sheetViews>
    <sheetView showGridLines="0" workbookViewId="0">
      <selection activeCell="C18" sqref="C18"/>
    </sheetView>
  </sheetViews>
  <sheetFormatPr defaultRowHeight="12.75" x14ac:dyDescent="0.2"/>
  <cols>
    <col min="2" max="2" width="12.5703125" customWidth="1"/>
    <col min="3" max="3" width="21.140625" customWidth="1"/>
    <col min="6" max="6" width="11.28515625" bestFit="1" customWidth="1"/>
    <col min="8" max="8" width="18.42578125" bestFit="1" customWidth="1"/>
  </cols>
  <sheetData>
    <row r="1" spans="1:15" ht="15.75" x14ac:dyDescent="0.25">
      <c r="A1" s="14" t="s">
        <v>31</v>
      </c>
      <c r="B1" s="1"/>
      <c r="C1" s="1"/>
      <c r="D1" s="1"/>
      <c r="E1" s="69" t="s">
        <v>152</v>
      </c>
      <c r="F1" s="1"/>
      <c r="G1" s="69" t="s">
        <v>99</v>
      </c>
      <c r="H1" s="9" t="s">
        <v>10</v>
      </c>
      <c r="I1" s="1"/>
      <c r="J1" s="10">
        <v>2014</v>
      </c>
      <c r="K1" s="1"/>
      <c r="L1" s="1"/>
      <c r="M1" s="1"/>
      <c r="N1" s="1"/>
      <c r="O1" s="1"/>
    </row>
    <row r="2" spans="1:15" ht="14.25" x14ac:dyDescent="0.2">
      <c r="A2" s="109" t="s">
        <v>268</v>
      </c>
      <c r="H2" s="9" t="s">
        <v>11</v>
      </c>
      <c r="I2" s="1"/>
      <c r="J2" s="10">
        <v>2015</v>
      </c>
      <c r="K2" s="1"/>
      <c r="L2" s="1"/>
      <c r="M2" s="1"/>
      <c r="N2" s="1"/>
      <c r="O2" s="1"/>
    </row>
    <row r="3" spans="1:15" ht="14.25" x14ac:dyDescent="0.2">
      <c r="H3" s="9" t="s">
        <v>12</v>
      </c>
      <c r="I3" s="9"/>
      <c r="J3" s="9" t="s">
        <v>13</v>
      </c>
      <c r="K3" s="1"/>
      <c r="L3" s="1"/>
      <c r="M3" s="1"/>
      <c r="N3" s="1"/>
      <c r="O3" s="1"/>
    </row>
    <row r="4" spans="1:15" x14ac:dyDescent="0.2">
      <c r="A4" s="15" t="s">
        <v>2</v>
      </c>
      <c r="B4" s="15" t="s">
        <v>0</v>
      </c>
      <c r="C4" s="53" t="s">
        <v>58</v>
      </c>
      <c r="D4" t="s">
        <v>242</v>
      </c>
      <c r="E4" t="s">
        <v>269</v>
      </c>
    </row>
    <row r="5" spans="1:15" ht="14.25" x14ac:dyDescent="0.2">
      <c r="A5">
        <v>2005</v>
      </c>
      <c r="B5" s="8" t="s">
        <v>17</v>
      </c>
      <c r="C5" s="332">
        <v>2.6</v>
      </c>
      <c r="D5" s="19"/>
      <c r="H5" s="9" t="s">
        <v>14</v>
      </c>
      <c r="I5" s="1"/>
      <c r="J5" s="1"/>
      <c r="K5" s="1"/>
      <c r="L5" s="1"/>
      <c r="M5" s="1"/>
      <c r="N5" s="1"/>
      <c r="O5" s="1"/>
    </row>
    <row r="6" spans="1:15" ht="14.25" x14ac:dyDescent="0.2">
      <c r="A6">
        <v>2006</v>
      </c>
      <c r="B6" s="8" t="s">
        <v>17</v>
      </c>
      <c r="C6" s="332">
        <v>2.5</v>
      </c>
      <c r="D6" s="19"/>
      <c r="E6" s="114"/>
      <c r="H6" s="11">
        <v>42914</v>
      </c>
      <c r="I6" s="1"/>
      <c r="J6" s="1"/>
      <c r="K6" s="1"/>
      <c r="L6" s="1"/>
      <c r="M6" s="1"/>
      <c r="N6" s="1"/>
      <c r="O6" s="1"/>
    </row>
    <row r="7" spans="1:15" x14ac:dyDescent="0.2">
      <c r="A7">
        <v>2007</v>
      </c>
      <c r="B7" s="8" t="s">
        <v>17</v>
      </c>
      <c r="C7" s="332">
        <v>2.5</v>
      </c>
      <c r="D7" s="19"/>
      <c r="E7" s="114"/>
    </row>
    <row r="8" spans="1:15" x14ac:dyDescent="0.2">
      <c r="A8">
        <v>2008</v>
      </c>
      <c r="B8" s="8" t="s">
        <v>17</v>
      </c>
      <c r="C8" s="332">
        <v>2.4</v>
      </c>
      <c r="D8" s="19"/>
      <c r="E8" s="114"/>
    </row>
    <row r="9" spans="1:15" x14ac:dyDescent="0.2">
      <c r="A9">
        <v>2009</v>
      </c>
      <c r="B9" s="8" t="s">
        <v>17</v>
      </c>
      <c r="C9" s="332">
        <v>2.2999999999999998</v>
      </c>
      <c r="D9" s="19"/>
      <c r="E9" s="114"/>
    </row>
    <row r="10" spans="1:15" x14ac:dyDescent="0.2">
      <c r="A10">
        <v>2010</v>
      </c>
      <c r="B10" s="8" t="s">
        <v>17</v>
      </c>
      <c r="C10" s="332">
        <v>2.2000000000000002</v>
      </c>
      <c r="D10" s="19"/>
      <c r="E10" s="114"/>
    </row>
    <row r="11" spans="1:15" x14ac:dyDescent="0.2">
      <c r="A11">
        <v>2011</v>
      </c>
      <c r="B11" s="8" t="s">
        <v>17</v>
      </c>
      <c r="C11" s="332">
        <v>2.2000000000000002</v>
      </c>
      <c r="D11" s="19"/>
      <c r="E11" s="114"/>
    </row>
    <row r="12" spans="1:15" x14ac:dyDescent="0.2">
      <c r="A12">
        <v>2012</v>
      </c>
      <c r="B12" s="8" t="s">
        <v>17</v>
      </c>
      <c r="C12" s="332">
        <v>2.1</v>
      </c>
      <c r="D12" s="19"/>
      <c r="E12" s="114"/>
    </row>
    <row r="13" spans="1:15" x14ac:dyDescent="0.2">
      <c r="A13">
        <v>2013</v>
      </c>
      <c r="B13" s="8" t="s">
        <v>17</v>
      </c>
      <c r="C13" s="332">
        <v>2.1</v>
      </c>
      <c r="D13" s="19"/>
      <c r="E13" s="114"/>
    </row>
    <row r="14" spans="1:15" x14ac:dyDescent="0.2">
      <c r="A14">
        <v>2014</v>
      </c>
      <c r="B14" s="8" t="s">
        <v>17</v>
      </c>
      <c r="C14" s="332">
        <v>2.1</v>
      </c>
      <c r="D14" s="19"/>
      <c r="E14" s="114"/>
    </row>
    <row r="15" spans="1:15" x14ac:dyDescent="0.2">
      <c r="A15">
        <v>2005</v>
      </c>
      <c r="B15" s="8" t="s">
        <v>3</v>
      </c>
      <c r="C15" s="332">
        <v>1.3</v>
      </c>
      <c r="D15" s="19"/>
      <c r="E15" s="114"/>
    </row>
    <row r="16" spans="1:15" x14ac:dyDescent="0.2">
      <c r="A16">
        <v>2006</v>
      </c>
      <c r="B16" s="8" t="s">
        <v>3</v>
      </c>
      <c r="C16" s="332">
        <v>1.2</v>
      </c>
      <c r="D16" s="19"/>
      <c r="E16" s="114"/>
    </row>
    <row r="17" spans="1:5" x14ac:dyDescent="0.2">
      <c r="A17">
        <v>2007</v>
      </c>
      <c r="B17" s="8" t="s">
        <v>3</v>
      </c>
      <c r="C17" s="332">
        <v>1.2</v>
      </c>
      <c r="D17" s="19"/>
      <c r="E17" s="114"/>
    </row>
    <row r="18" spans="1:5" x14ac:dyDescent="0.2">
      <c r="A18">
        <v>2008</v>
      </c>
      <c r="B18" s="8" t="s">
        <v>3</v>
      </c>
      <c r="C18" s="332">
        <v>1.2</v>
      </c>
      <c r="D18" s="19"/>
      <c r="E18" s="114"/>
    </row>
    <row r="19" spans="1:5" x14ac:dyDescent="0.2">
      <c r="A19">
        <v>2009</v>
      </c>
      <c r="B19" s="8" t="s">
        <v>3</v>
      </c>
      <c r="C19" s="332">
        <v>1.1000000000000001</v>
      </c>
      <c r="D19" s="19"/>
      <c r="E19" s="114"/>
    </row>
    <row r="20" spans="1:5" x14ac:dyDescent="0.2">
      <c r="A20">
        <v>2010</v>
      </c>
      <c r="B20" s="8" t="s">
        <v>3</v>
      </c>
      <c r="C20" s="332">
        <v>1</v>
      </c>
      <c r="D20" s="19"/>
      <c r="E20" s="114"/>
    </row>
    <row r="21" spans="1:5" x14ac:dyDescent="0.2">
      <c r="A21">
        <v>2011</v>
      </c>
      <c r="B21" s="8" t="s">
        <v>3</v>
      </c>
      <c r="C21" s="332">
        <v>1</v>
      </c>
      <c r="D21" s="19"/>
      <c r="E21" s="114"/>
    </row>
    <row r="22" spans="1:5" x14ac:dyDescent="0.2">
      <c r="A22">
        <v>2012</v>
      </c>
      <c r="B22" s="8" t="s">
        <v>3</v>
      </c>
      <c r="C22" s="332">
        <v>1</v>
      </c>
      <c r="D22" s="19"/>
      <c r="E22" s="114"/>
    </row>
    <row r="23" spans="1:5" x14ac:dyDescent="0.2">
      <c r="A23">
        <v>2013</v>
      </c>
      <c r="B23" s="8" t="s">
        <v>3</v>
      </c>
      <c r="C23" s="332">
        <v>0.9</v>
      </c>
      <c r="D23" s="19"/>
      <c r="E23" s="114"/>
    </row>
    <row r="24" spans="1:5" x14ac:dyDescent="0.2">
      <c r="A24">
        <v>2014</v>
      </c>
      <c r="B24" s="73" t="s">
        <v>3</v>
      </c>
      <c r="C24" s="332">
        <v>0.9</v>
      </c>
      <c r="D24" s="19"/>
      <c r="E24" s="114"/>
    </row>
    <row r="25" spans="1:5" x14ac:dyDescent="0.2">
      <c r="A25">
        <v>2005</v>
      </c>
      <c r="B25" s="8" t="s">
        <v>4</v>
      </c>
      <c r="C25" s="332">
        <v>2.2000000000000002</v>
      </c>
      <c r="D25" s="19"/>
      <c r="E25" s="114"/>
    </row>
    <row r="26" spans="1:5" x14ac:dyDescent="0.2">
      <c r="A26">
        <v>2006</v>
      </c>
      <c r="B26" s="8" t="s">
        <v>4</v>
      </c>
      <c r="C26" s="332">
        <v>2.2000000000000002</v>
      </c>
      <c r="D26" s="19"/>
      <c r="E26" s="114"/>
    </row>
    <row r="27" spans="1:5" x14ac:dyDescent="0.2">
      <c r="A27">
        <v>2007</v>
      </c>
      <c r="B27" s="8" t="s">
        <v>4</v>
      </c>
      <c r="C27" s="332">
        <v>2.2000000000000002</v>
      </c>
      <c r="D27" s="19"/>
      <c r="E27" s="114"/>
    </row>
    <row r="28" spans="1:5" x14ac:dyDescent="0.2">
      <c r="A28">
        <v>2008</v>
      </c>
      <c r="B28" s="8" t="s">
        <v>4</v>
      </c>
      <c r="C28" s="332">
        <v>2.2000000000000002</v>
      </c>
      <c r="D28" s="19"/>
      <c r="E28" s="114"/>
    </row>
    <row r="29" spans="1:5" x14ac:dyDescent="0.2">
      <c r="A29">
        <v>2009</v>
      </c>
      <c r="B29" s="8" t="s">
        <v>4</v>
      </c>
      <c r="C29" s="332">
        <v>2.1</v>
      </c>
      <c r="D29" s="19"/>
      <c r="E29" s="114"/>
    </row>
    <row r="30" spans="1:5" x14ac:dyDescent="0.2">
      <c r="A30">
        <v>2010</v>
      </c>
      <c r="B30" s="8" t="s">
        <v>4</v>
      </c>
      <c r="C30" s="332">
        <v>2</v>
      </c>
      <c r="D30" s="19"/>
      <c r="E30" s="114"/>
    </row>
    <row r="31" spans="1:5" x14ac:dyDescent="0.2">
      <c r="A31">
        <v>2011</v>
      </c>
      <c r="B31" s="8" t="s">
        <v>4</v>
      </c>
      <c r="C31" s="332">
        <v>2</v>
      </c>
      <c r="D31" s="19"/>
      <c r="E31" s="114"/>
    </row>
    <row r="32" spans="1:5" x14ac:dyDescent="0.2">
      <c r="A32">
        <v>2012</v>
      </c>
      <c r="B32" s="8" t="s">
        <v>4</v>
      </c>
      <c r="C32" s="332">
        <v>2</v>
      </c>
      <c r="D32" s="19"/>
      <c r="E32" s="114"/>
    </row>
    <row r="33" spans="1:5" x14ac:dyDescent="0.2">
      <c r="A33">
        <v>2013</v>
      </c>
      <c r="B33" s="8" t="s">
        <v>4</v>
      </c>
      <c r="C33" s="332">
        <v>1.9</v>
      </c>
      <c r="D33" s="19"/>
      <c r="E33" s="114"/>
    </row>
    <row r="34" spans="1:5" x14ac:dyDescent="0.2">
      <c r="A34">
        <v>2014</v>
      </c>
      <c r="B34" s="73" t="s">
        <v>4</v>
      </c>
      <c r="C34" s="332">
        <v>2</v>
      </c>
      <c r="D34" s="19"/>
      <c r="E34" s="114"/>
    </row>
    <row r="35" spans="1:5" x14ac:dyDescent="0.2">
      <c r="A35">
        <v>2005</v>
      </c>
      <c r="B35" s="8" t="s">
        <v>5</v>
      </c>
      <c r="C35" s="332">
        <v>1.5</v>
      </c>
      <c r="D35" s="19"/>
      <c r="E35" s="114"/>
    </row>
    <row r="36" spans="1:5" x14ac:dyDescent="0.2">
      <c r="A36">
        <v>2006</v>
      </c>
      <c r="B36" s="8" t="s">
        <v>5</v>
      </c>
      <c r="C36" s="332">
        <v>1.5</v>
      </c>
      <c r="D36" s="19"/>
      <c r="E36" s="114"/>
    </row>
    <row r="37" spans="1:5" x14ac:dyDescent="0.2">
      <c r="A37">
        <v>2007</v>
      </c>
      <c r="B37" s="8" t="s">
        <v>5</v>
      </c>
      <c r="C37" s="332">
        <v>1.5</v>
      </c>
      <c r="D37" s="19"/>
      <c r="E37" s="114"/>
    </row>
    <row r="38" spans="1:5" x14ac:dyDescent="0.2">
      <c r="A38">
        <v>2008</v>
      </c>
      <c r="B38" s="8" t="s">
        <v>5</v>
      </c>
      <c r="C38" s="332">
        <v>1.4</v>
      </c>
      <c r="D38" s="19"/>
      <c r="E38" s="114"/>
    </row>
    <row r="39" spans="1:5" x14ac:dyDescent="0.2">
      <c r="A39">
        <v>2009</v>
      </c>
      <c r="B39" s="8" t="s">
        <v>5</v>
      </c>
      <c r="C39" s="332">
        <v>1.4</v>
      </c>
      <c r="D39" s="19"/>
      <c r="E39" s="114"/>
    </row>
    <row r="40" spans="1:5" x14ac:dyDescent="0.2">
      <c r="A40">
        <v>2010</v>
      </c>
      <c r="B40" s="8" t="s">
        <v>5</v>
      </c>
      <c r="C40" s="332">
        <v>1.3</v>
      </c>
      <c r="D40" s="19"/>
      <c r="E40" s="114"/>
    </row>
    <row r="41" spans="1:5" x14ac:dyDescent="0.2">
      <c r="A41">
        <v>2011</v>
      </c>
      <c r="B41" s="8" t="s">
        <v>5</v>
      </c>
      <c r="C41" s="332">
        <v>1.3</v>
      </c>
      <c r="D41" s="19"/>
      <c r="E41" s="114"/>
    </row>
    <row r="42" spans="1:5" x14ac:dyDescent="0.2">
      <c r="A42">
        <v>2012</v>
      </c>
      <c r="B42" s="8" t="s">
        <v>5</v>
      </c>
      <c r="C42" s="332">
        <v>1.3</v>
      </c>
      <c r="D42" s="19"/>
      <c r="E42" s="114"/>
    </row>
    <row r="43" spans="1:5" x14ac:dyDescent="0.2">
      <c r="A43">
        <v>2013</v>
      </c>
      <c r="B43" s="8" t="s">
        <v>5</v>
      </c>
      <c r="C43" s="332">
        <v>1.2</v>
      </c>
      <c r="D43" s="19"/>
      <c r="E43" s="114"/>
    </row>
    <row r="44" spans="1:5" x14ac:dyDescent="0.2">
      <c r="A44">
        <v>2014</v>
      </c>
      <c r="B44" s="73" t="s">
        <v>5</v>
      </c>
      <c r="C44" s="332">
        <v>1.2</v>
      </c>
      <c r="D44" s="19"/>
      <c r="E44" s="114"/>
    </row>
    <row r="45" spans="1:5" x14ac:dyDescent="0.2">
      <c r="A45">
        <v>2005</v>
      </c>
      <c r="B45" s="8" t="s">
        <v>18</v>
      </c>
      <c r="C45" s="332">
        <v>2.4</v>
      </c>
      <c r="D45" s="19"/>
      <c r="E45" s="114"/>
    </row>
    <row r="46" spans="1:5" x14ac:dyDescent="0.2">
      <c r="A46">
        <v>2006</v>
      </c>
      <c r="B46" s="8" t="s">
        <v>18</v>
      </c>
      <c r="C46" s="332">
        <v>2.2999999999999998</v>
      </c>
      <c r="D46" s="19"/>
      <c r="E46" s="114"/>
    </row>
    <row r="47" spans="1:5" x14ac:dyDescent="0.2">
      <c r="A47">
        <v>2007</v>
      </c>
      <c r="B47" s="8" t="s">
        <v>18</v>
      </c>
      <c r="C47" s="332">
        <v>2.2999999999999998</v>
      </c>
      <c r="D47" s="19"/>
      <c r="E47" s="114"/>
    </row>
    <row r="48" spans="1:5" x14ac:dyDescent="0.2">
      <c r="A48">
        <v>2008</v>
      </c>
      <c r="B48" s="8" t="s">
        <v>18</v>
      </c>
      <c r="C48" s="332">
        <v>2.2999999999999998</v>
      </c>
      <c r="D48" s="19"/>
      <c r="E48" s="114"/>
    </row>
    <row r="49" spans="1:5" x14ac:dyDescent="0.2">
      <c r="A49">
        <v>2009</v>
      </c>
      <c r="B49" s="8" t="s">
        <v>18</v>
      </c>
      <c r="C49" s="332">
        <v>2.2000000000000002</v>
      </c>
      <c r="D49" s="19"/>
      <c r="E49" s="114"/>
    </row>
    <row r="50" spans="1:5" x14ac:dyDescent="0.2">
      <c r="A50">
        <v>2010</v>
      </c>
      <c r="B50" s="8" t="s">
        <v>18</v>
      </c>
      <c r="C50" s="332">
        <v>2.1</v>
      </c>
      <c r="D50" s="19"/>
      <c r="E50" s="114"/>
    </row>
    <row r="51" spans="1:5" x14ac:dyDescent="0.2">
      <c r="A51">
        <v>2011</v>
      </c>
      <c r="B51" s="8" t="s">
        <v>18</v>
      </c>
      <c r="C51" s="332">
        <v>2.1</v>
      </c>
      <c r="D51" s="19"/>
      <c r="E51" s="114"/>
    </row>
    <row r="52" spans="1:5" x14ac:dyDescent="0.2">
      <c r="A52">
        <v>2012</v>
      </c>
      <c r="B52" s="8" t="s">
        <v>18</v>
      </c>
      <c r="C52" s="332">
        <v>2</v>
      </c>
      <c r="D52" s="19"/>
      <c r="E52" s="114"/>
    </row>
    <row r="53" spans="1:5" x14ac:dyDescent="0.2">
      <c r="A53">
        <v>2013</v>
      </c>
      <c r="B53" s="8" t="s">
        <v>18</v>
      </c>
      <c r="C53" s="332">
        <v>2</v>
      </c>
      <c r="D53" s="19"/>
      <c r="E53" s="114"/>
    </row>
    <row r="54" spans="1:5" x14ac:dyDescent="0.2">
      <c r="A54">
        <v>2014</v>
      </c>
      <c r="B54" s="8" t="s">
        <v>18</v>
      </c>
      <c r="C54" s="332">
        <v>2</v>
      </c>
      <c r="D54" s="19"/>
      <c r="E54" s="114"/>
    </row>
    <row r="55" spans="1:5" x14ac:dyDescent="0.2">
      <c r="A55">
        <v>2005</v>
      </c>
      <c r="B55" s="8" t="s">
        <v>7</v>
      </c>
      <c r="C55" s="332">
        <v>2.2000000000000002</v>
      </c>
      <c r="D55" s="19"/>
      <c r="E55" s="114"/>
    </row>
    <row r="56" spans="1:5" x14ac:dyDescent="0.2">
      <c r="A56">
        <v>2006</v>
      </c>
      <c r="B56" s="8" t="s">
        <v>7</v>
      </c>
      <c r="C56" s="332">
        <v>2.2000000000000002</v>
      </c>
      <c r="D56" s="19"/>
      <c r="E56" s="114"/>
    </row>
    <row r="57" spans="1:5" x14ac:dyDescent="0.2">
      <c r="A57">
        <v>2007</v>
      </c>
      <c r="B57" s="8" t="s">
        <v>7</v>
      </c>
      <c r="C57" s="332">
        <v>2.2000000000000002</v>
      </c>
      <c r="D57" s="19"/>
    </row>
    <row r="58" spans="1:5" x14ac:dyDescent="0.2">
      <c r="A58">
        <v>2008</v>
      </c>
      <c r="B58" s="8" t="s">
        <v>7</v>
      </c>
      <c r="C58" s="332">
        <v>2</v>
      </c>
      <c r="D58" s="19"/>
    </row>
    <row r="59" spans="1:5" x14ac:dyDescent="0.2">
      <c r="A59">
        <v>2009</v>
      </c>
      <c r="B59" s="8" t="s">
        <v>7</v>
      </c>
      <c r="C59" s="332">
        <v>2</v>
      </c>
      <c r="D59" s="19"/>
    </row>
    <row r="60" spans="1:5" x14ac:dyDescent="0.2">
      <c r="A60">
        <v>2010</v>
      </c>
      <c r="B60" s="8" t="s">
        <v>7</v>
      </c>
      <c r="C60" s="332">
        <v>1.9</v>
      </c>
      <c r="D60" s="19"/>
    </row>
    <row r="61" spans="1:5" x14ac:dyDescent="0.2">
      <c r="A61">
        <v>2011</v>
      </c>
      <c r="B61" s="8" t="s">
        <v>7</v>
      </c>
      <c r="C61" s="332">
        <v>1.9</v>
      </c>
      <c r="D61" s="19"/>
    </row>
    <row r="62" spans="1:5" x14ac:dyDescent="0.2">
      <c r="A62">
        <v>2012</v>
      </c>
      <c r="B62" s="8" t="s">
        <v>7</v>
      </c>
      <c r="C62" s="332">
        <v>1.8</v>
      </c>
      <c r="D62" s="19"/>
    </row>
    <row r="63" spans="1:5" x14ac:dyDescent="0.2">
      <c r="A63">
        <v>2013</v>
      </c>
      <c r="B63" s="8" t="s">
        <v>7</v>
      </c>
      <c r="C63" s="332">
        <v>1.8</v>
      </c>
      <c r="D63" s="19"/>
    </row>
    <row r="64" spans="1:5" x14ac:dyDescent="0.2">
      <c r="A64">
        <v>2014</v>
      </c>
      <c r="B64" s="12" t="s">
        <v>7</v>
      </c>
      <c r="C64" s="332">
        <v>1.8</v>
      </c>
      <c r="D64" s="19"/>
    </row>
  </sheetData>
  <phoneticPr fontId="5" type="noConversion"/>
  <conditionalFormatting sqref="C55:C63">
    <cfRule type="expression" dxfId="9" priority="2">
      <formula>$F55=2005</formula>
    </cfRule>
  </conditionalFormatting>
  <conditionalFormatting sqref="C5:C14">
    <cfRule type="expression" dxfId="8" priority="7">
      <formula>$F5=2005</formula>
    </cfRule>
  </conditionalFormatting>
  <conditionalFormatting sqref="C15:C24">
    <cfRule type="expression" dxfId="7" priority="6">
      <formula>$F15=2005</formula>
    </cfRule>
  </conditionalFormatting>
  <conditionalFormatting sqref="C25:C34">
    <cfRule type="expression" dxfId="6" priority="5">
      <formula>$F25=2005</formula>
    </cfRule>
  </conditionalFormatting>
  <conditionalFormatting sqref="C35:C44">
    <cfRule type="expression" dxfId="5" priority="4">
      <formula>$F35=2005</formula>
    </cfRule>
  </conditionalFormatting>
  <conditionalFormatting sqref="C45:C54">
    <cfRule type="expression" dxfId="4" priority="3">
      <formula>$F45=2005</formula>
    </cfRule>
  </conditionalFormatting>
  <conditionalFormatting sqref="C64">
    <cfRule type="expression" dxfId="3" priority="1">
      <formula>$F64=2005</formula>
    </cfRule>
  </conditionalFormatting>
  <hyperlinks>
    <hyperlink ref="G1" location="'24'!A1" display="&lt;&lt; Chart"/>
    <hyperlink ref="E1" location="Contents!A1" display="&lt;&lt; Contents"/>
    <hyperlink ref="A2" r:id="rId1" display="Source: Local and Regional CO2 Emissions Estimates for 2005-2011 - produced by Ricardo-AEA for DECC"/>
  </hyperlinks>
  <pageMargins left="0.75" right="0.75" top="1" bottom="1" header="0.5" footer="0.5"/>
  <pageSetup paperSize="9" orientation="portrait" verticalDpi="0" r:id="rId2"/>
  <headerFooter alignWithMargins="0"/>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N45"/>
  <sheetViews>
    <sheetView showGridLines="0" zoomScaleNormal="100" workbookViewId="0">
      <selection activeCell="A39" sqref="A39"/>
    </sheetView>
  </sheetViews>
  <sheetFormatPr defaultRowHeight="12.75" x14ac:dyDescent="0.2"/>
  <cols>
    <col min="1" max="1" width="15" customWidth="1"/>
    <col min="2" max="2" width="11.7109375" customWidth="1"/>
    <col min="3" max="3" width="7" customWidth="1"/>
    <col min="4" max="4" width="7.85546875" customWidth="1"/>
    <col min="5" max="5" width="7" customWidth="1"/>
    <col min="6" max="6" width="7.5703125" customWidth="1"/>
    <col min="7" max="7" width="7.7109375" customWidth="1"/>
    <col min="8" max="8" width="7.5703125" customWidth="1"/>
    <col min="9" max="10" width="8" customWidth="1"/>
  </cols>
  <sheetData>
    <row r="1" spans="1:14" ht="15.75" customHeight="1" x14ac:dyDescent="0.25">
      <c r="A1" s="14" t="s">
        <v>183</v>
      </c>
      <c r="B1" s="1"/>
      <c r="C1" s="1"/>
      <c r="D1" s="1"/>
      <c r="E1" s="1"/>
      <c r="F1" s="1"/>
      <c r="G1" s="1"/>
      <c r="H1" s="77" t="s">
        <v>152</v>
      </c>
      <c r="I1" s="1"/>
      <c r="J1" s="76" t="s">
        <v>98</v>
      </c>
    </row>
    <row r="2" spans="1:14" x14ac:dyDescent="0.2">
      <c r="A2" s="60" t="s">
        <v>15</v>
      </c>
    </row>
    <row r="3" spans="1:14" x14ac:dyDescent="0.2">
      <c r="A3" s="13" t="s">
        <v>16</v>
      </c>
    </row>
    <row r="4" spans="1:14" x14ac:dyDescent="0.2">
      <c r="A4" s="13"/>
    </row>
    <row r="5" spans="1:14" ht="25.5" x14ac:dyDescent="0.2">
      <c r="A5" s="270" t="s">
        <v>184</v>
      </c>
      <c r="B5" s="241" t="s">
        <v>2</v>
      </c>
      <c r="C5" s="31"/>
      <c r="D5" s="35"/>
      <c r="E5" s="35"/>
      <c r="F5" s="35"/>
      <c r="G5" s="35"/>
      <c r="H5" s="35"/>
      <c r="I5" s="35"/>
      <c r="J5" s="35"/>
      <c r="K5" s="35"/>
      <c r="L5" s="35"/>
      <c r="M5" s="35"/>
      <c r="N5" s="35"/>
    </row>
    <row r="6" spans="1:14" x14ac:dyDescent="0.2">
      <c r="A6" s="242" t="s">
        <v>0</v>
      </c>
      <c r="B6" s="377">
        <v>2004</v>
      </c>
      <c r="C6" s="378">
        <v>2005</v>
      </c>
      <c r="D6" s="378">
        <v>2006</v>
      </c>
      <c r="E6" s="378">
        <v>2007</v>
      </c>
      <c r="F6" s="378">
        <v>2008</v>
      </c>
      <c r="G6" s="378">
        <v>2009</v>
      </c>
      <c r="H6" s="378">
        <v>2010</v>
      </c>
      <c r="I6" s="378">
        <v>2011</v>
      </c>
      <c r="J6" s="378">
        <v>2012</v>
      </c>
      <c r="K6" s="378">
        <v>2013</v>
      </c>
      <c r="L6" s="378">
        <v>2014</v>
      </c>
      <c r="M6" s="378">
        <v>2015</v>
      </c>
      <c r="N6" s="379">
        <v>2016</v>
      </c>
    </row>
    <row r="7" spans="1:14" x14ac:dyDescent="0.2">
      <c r="A7" s="252" t="s">
        <v>3</v>
      </c>
      <c r="B7" s="282">
        <v>0.38900000000000001</v>
      </c>
      <c r="C7" s="170">
        <v>0.39800000000000002</v>
      </c>
      <c r="D7" s="170">
        <v>0.40600000000000003</v>
      </c>
      <c r="E7" s="170">
        <v>0.42599999999999999</v>
      </c>
      <c r="F7" s="170">
        <v>0.38100000000000001</v>
      </c>
      <c r="G7" s="170">
        <v>0.432</v>
      </c>
      <c r="H7" s="170">
        <v>0.41799999999999998</v>
      </c>
      <c r="I7" s="170">
        <v>0.441</v>
      </c>
      <c r="J7" s="170">
        <v>0.42399999999999999</v>
      </c>
      <c r="K7" s="170">
        <v>0.40899999999999997</v>
      </c>
      <c r="L7" s="170">
        <v>0.39900000000000002</v>
      </c>
      <c r="M7" s="170">
        <v>0.42700000000000005</v>
      </c>
      <c r="N7" s="171">
        <v>0.436</v>
      </c>
    </row>
    <row r="8" spans="1:14" x14ac:dyDescent="0.2">
      <c r="A8" s="253" t="s">
        <v>4</v>
      </c>
      <c r="B8" s="277">
        <v>0.40300000000000002</v>
      </c>
      <c r="C8" s="134">
        <v>0.41099999999999998</v>
      </c>
      <c r="D8" s="134">
        <v>0.40400000000000003</v>
      </c>
      <c r="E8" s="134">
        <v>0.41399999999999998</v>
      </c>
      <c r="F8" s="134">
        <v>0.42199999999999999</v>
      </c>
      <c r="G8" s="134">
        <v>0.39400000000000002</v>
      </c>
      <c r="H8" s="134">
        <v>0.38600000000000001</v>
      </c>
      <c r="I8" s="134">
        <v>0.40699999999999997</v>
      </c>
      <c r="J8" s="134">
        <v>0.443</v>
      </c>
      <c r="K8" s="134">
        <v>0.44600000000000001</v>
      </c>
      <c r="L8" s="134">
        <v>0.46800000000000003</v>
      </c>
      <c r="M8" s="134">
        <v>0.42299999999999999</v>
      </c>
      <c r="N8" s="172">
        <v>0.46200000000000002</v>
      </c>
    </row>
    <row r="9" spans="1:14" x14ac:dyDescent="0.2">
      <c r="A9" s="253" t="s">
        <v>5</v>
      </c>
      <c r="B9" s="277">
        <v>0.376</v>
      </c>
      <c r="C9" s="134">
        <v>0.36799999999999999</v>
      </c>
      <c r="D9" s="134">
        <v>0.41599999999999998</v>
      </c>
      <c r="E9" s="134">
        <v>0.40200000000000002</v>
      </c>
      <c r="F9" s="134">
        <v>0.39</v>
      </c>
      <c r="G9" s="134">
        <v>0.42899999999999999</v>
      </c>
      <c r="H9" s="134">
        <v>0.40500000000000003</v>
      </c>
      <c r="I9" s="134">
        <v>0.41699999999999998</v>
      </c>
      <c r="J9" s="134">
        <v>0.439</v>
      </c>
      <c r="K9" s="134">
        <v>0.436</v>
      </c>
      <c r="L9" s="134">
        <v>0.45900000000000002</v>
      </c>
      <c r="M9" s="134">
        <v>0.45500000000000002</v>
      </c>
      <c r="N9" s="172">
        <v>0.47199999999999998</v>
      </c>
    </row>
    <row r="10" spans="1:14" x14ac:dyDescent="0.2">
      <c r="A10" s="253" t="s">
        <v>6</v>
      </c>
      <c r="B10" s="277">
        <v>0.39400000000000002</v>
      </c>
      <c r="C10" s="134">
        <v>0.39900000000000002</v>
      </c>
      <c r="D10" s="134">
        <v>0.40600000000000003</v>
      </c>
      <c r="E10" s="134">
        <v>0.41399999999999998</v>
      </c>
      <c r="F10" s="134">
        <v>0.40500000000000003</v>
      </c>
      <c r="G10" s="134">
        <v>0.41099999999999998</v>
      </c>
      <c r="H10" s="134">
        <v>0.39800000000000002</v>
      </c>
      <c r="I10" s="134">
        <v>0.41699999999999998</v>
      </c>
      <c r="J10" s="134">
        <v>0.439</v>
      </c>
      <c r="K10" s="134">
        <v>0.434</v>
      </c>
      <c r="L10" s="134">
        <v>0.44900000000000001</v>
      </c>
      <c r="M10" s="134">
        <v>0.43</v>
      </c>
      <c r="N10" s="172">
        <v>0.45700000000000002</v>
      </c>
    </row>
    <row r="11" spans="1:14" x14ac:dyDescent="0.2">
      <c r="A11" s="253" t="s">
        <v>17</v>
      </c>
      <c r="B11" s="277">
        <v>0.436</v>
      </c>
      <c r="C11" s="134">
        <v>0.436</v>
      </c>
      <c r="D11" s="134">
        <v>0.44800000000000001</v>
      </c>
      <c r="E11" s="134">
        <v>0.45400000000000001</v>
      </c>
      <c r="F11" s="134">
        <v>0.45700000000000002</v>
      </c>
      <c r="G11" s="134">
        <v>0.45800000000000002</v>
      </c>
      <c r="H11" s="134">
        <v>0.46500000000000002</v>
      </c>
      <c r="I11" s="134">
        <v>0.48099999999999998</v>
      </c>
      <c r="J11" s="134">
        <v>0.48199999999999998</v>
      </c>
      <c r="K11" s="134">
        <v>0.48499999999999999</v>
      </c>
      <c r="L11" s="134">
        <v>0.49399999999999999</v>
      </c>
      <c r="M11" s="134">
        <v>0.49200000000000005</v>
      </c>
      <c r="N11" s="172">
        <v>0.497</v>
      </c>
    </row>
    <row r="12" spans="1:14" x14ac:dyDescent="0.2">
      <c r="A12" s="253" t="s">
        <v>18</v>
      </c>
      <c r="B12" s="277">
        <v>0.38300000000000001</v>
      </c>
      <c r="C12" s="134">
        <v>0.39</v>
      </c>
      <c r="D12" s="134">
        <v>0.4</v>
      </c>
      <c r="E12" s="134">
        <v>0.40899999999999997</v>
      </c>
      <c r="F12" s="134">
        <v>0.41</v>
      </c>
      <c r="G12" s="134">
        <v>0.40899999999999997</v>
      </c>
      <c r="H12" s="134">
        <v>0.42</v>
      </c>
      <c r="I12" s="134">
        <v>0.42499999999999999</v>
      </c>
      <c r="J12" s="134">
        <v>0.43</v>
      </c>
      <c r="K12" s="134">
        <v>0.42099999999999999</v>
      </c>
      <c r="L12" s="134">
        <v>0.44900000000000001</v>
      </c>
      <c r="M12" s="134">
        <v>0.44799999999999995</v>
      </c>
      <c r="N12" s="172">
        <v>0.45400000000000001</v>
      </c>
    </row>
    <row r="13" spans="1:14" x14ac:dyDescent="0.2">
      <c r="A13" s="391" t="s">
        <v>203</v>
      </c>
      <c r="B13" s="283">
        <v>0.39500000000000002</v>
      </c>
      <c r="C13" s="173">
        <v>0.4</v>
      </c>
      <c r="D13" s="173">
        <v>0.40699999999999997</v>
      </c>
      <c r="E13" s="173">
        <v>0.41299999999999998</v>
      </c>
      <c r="F13" s="173">
        <v>0.41399999999999998</v>
      </c>
      <c r="G13" s="173">
        <v>0.42199999999999999</v>
      </c>
      <c r="H13" s="173">
        <v>0.42599999999999999</v>
      </c>
      <c r="I13" s="173">
        <v>0.43099999999999999</v>
      </c>
      <c r="J13" s="173">
        <v>0.437</v>
      </c>
      <c r="K13" s="173">
        <v>0.44</v>
      </c>
      <c r="L13" s="173">
        <v>0.443</v>
      </c>
      <c r="M13" s="173">
        <v>0.44400000000000001</v>
      </c>
      <c r="N13" s="174">
        <v>0.45300000000000001</v>
      </c>
    </row>
    <row r="14" spans="1:14" ht="12.75" customHeight="1" x14ac:dyDescent="0.35">
      <c r="A14" s="99"/>
      <c r="B14" s="54"/>
      <c r="C14" s="54"/>
      <c r="D14" s="54"/>
      <c r="E14" s="54"/>
      <c r="F14" s="54"/>
      <c r="G14" s="54"/>
      <c r="H14" s="54"/>
      <c r="I14" s="54"/>
      <c r="J14" s="54"/>
      <c r="K14" s="80"/>
    </row>
    <row r="15" spans="1:14" ht="27" x14ac:dyDescent="0.35">
      <c r="A15" s="448" t="s">
        <v>236</v>
      </c>
      <c r="B15" s="139" t="s">
        <v>3</v>
      </c>
      <c r="C15" s="139" t="s">
        <v>4</v>
      </c>
      <c r="D15" s="139" t="s">
        <v>5</v>
      </c>
      <c r="E15" s="139" t="s">
        <v>6</v>
      </c>
      <c r="F15" s="139" t="s">
        <v>17</v>
      </c>
      <c r="G15" s="139" t="s">
        <v>18</v>
      </c>
      <c r="H15" s="140" t="s">
        <v>203</v>
      </c>
      <c r="I15" s="54"/>
      <c r="J15" s="54"/>
      <c r="K15" s="80"/>
    </row>
    <row r="16" spans="1:14" ht="21.75" customHeight="1" x14ac:dyDescent="0.35">
      <c r="A16" s="449"/>
      <c r="B16" s="178" t="str">
        <f>IF(N7&gt;M7,"J",IF(N7&lt;M7,"m","K"))</f>
        <v>J</v>
      </c>
      <c r="C16" s="179" t="str">
        <f>IF(N8&gt;M8,"J",IF(N8&lt;M8,"m","K"))</f>
        <v>J</v>
      </c>
      <c r="D16" s="179" t="str">
        <f>IF(N9&gt;M9,"J",IF(N9&lt;M9,"m","K"))</f>
        <v>J</v>
      </c>
      <c r="E16" s="179" t="str">
        <f>IF(N10&gt;M10,"J",IF(N10&lt;M10,"m","K"))</f>
        <v>J</v>
      </c>
      <c r="F16" s="179" t="str">
        <f>IF(N11&gt;M11,"J",IF(N11&lt;M11,"m","K"))</f>
        <v>J</v>
      </c>
      <c r="G16" s="179" t="str">
        <f>IF(N12&gt;M12,"J",IF(N12&lt;M12,"m","K"))</f>
        <v>J</v>
      </c>
      <c r="H16" s="180" t="str">
        <f>IF(N13&gt;L13,"J",IF(N13&lt;L13,"L","K"))</f>
        <v>J</v>
      </c>
      <c r="I16" s="54"/>
      <c r="J16" s="54"/>
      <c r="K16" s="80"/>
    </row>
    <row r="17" spans="1:11" x14ac:dyDescent="0.2">
      <c r="K17" s="3"/>
    </row>
    <row r="18" spans="1:11" x14ac:dyDescent="0.2">
      <c r="A18" s="4" t="str">
        <f>"Chart 3:  "&amp;A1</f>
        <v>Chart 3:  % of employees in high skill occupations</v>
      </c>
      <c r="B18" s="1"/>
      <c r="C18" s="1"/>
      <c r="D18" s="1"/>
      <c r="E18" s="1"/>
      <c r="F18" s="1"/>
      <c r="G18" s="1"/>
      <c r="H18" s="1"/>
      <c r="I18" s="1"/>
      <c r="J18" s="1"/>
      <c r="K18" s="3"/>
    </row>
    <row r="19" spans="1:11" ht="36" customHeight="1" x14ac:dyDescent="0.2">
      <c r="A19" s="79"/>
      <c r="B19" s="68"/>
      <c r="C19" s="68"/>
      <c r="D19" s="68"/>
      <c r="E19" s="68"/>
      <c r="F19" s="68"/>
      <c r="G19" s="68"/>
      <c r="H19" s="68"/>
      <c r="I19" s="68"/>
      <c r="J19" s="8"/>
      <c r="K19" s="3"/>
    </row>
    <row r="20" spans="1:11" x14ac:dyDescent="0.2">
      <c r="I20" s="7"/>
    </row>
    <row r="36" spans="1:10" ht="9" customHeight="1" x14ac:dyDescent="0.2"/>
    <row r="37" spans="1:10" ht="7.5" customHeight="1" thickBot="1" x14ac:dyDescent="0.25"/>
    <row r="38" spans="1:10" ht="36" customHeight="1" thickBot="1" x14ac:dyDescent="0.25">
      <c r="A38" s="452" t="s">
        <v>359</v>
      </c>
      <c r="B38" s="455"/>
      <c r="C38" s="455"/>
      <c r="D38" s="455"/>
      <c r="E38" s="455"/>
      <c r="F38" s="455"/>
      <c r="G38" s="455"/>
      <c r="H38" s="455"/>
      <c r="I38" s="455"/>
      <c r="J38" s="456"/>
    </row>
    <row r="40" spans="1:10" ht="14.25" x14ac:dyDescent="0.2">
      <c r="A40" s="9" t="s">
        <v>10</v>
      </c>
      <c r="B40" s="1"/>
      <c r="C40" s="10">
        <v>2015</v>
      </c>
      <c r="D40" s="1"/>
      <c r="E40" s="1"/>
      <c r="F40" s="1"/>
      <c r="G40" s="1"/>
      <c r="H40" s="1"/>
      <c r="I40" s="1"/>
      <c r="J40" s="1"/>
    </row>
    <row r="41" spans="1:10" ht="14.25" x14ac:dyDescent="0.2">
      <c r="A41" s="9" t="s">
        <v>11</v>
      </c>
      <c r="B41" s="1"/>
      <c r="C41" s="10">
        <v>2016</v>
      </c>
      <c r="D41" s="1"/>
      <c r="E41" s="1"/>
      <c r="F41" s="1"/>
      <c r="G41" s="1"/>
      <c r="H41" s="1"/>
      <c r="I41" s="1"/>
      <c r="J41" s="1"/>
    </row>
    <row r="42" spans="1:10" ht="14.25" x14ac:dyDescent="0.2">
      <c r="A42" s="9" t="s">
        <v>12</v>
      </c>
      <c r="B42" s="9"/>
      <c r="C42" s="9" t="s">
        <v>13</v>
      </c>
      <c r="D42" s="1"/>
      <c r="E42" s="1"/>
      <c r="F42" s="1"/>
      <c r="G42" s="1"/>
      <c r="H42" s="1"/>
      <c r="I42" s="1"/>
      <c r="J42" s="1"/>
    </row>
    <row r="44" spans="1:10" ht="14.25" x14ac:dyDescent="0.2">
      <c r="A44" s="9" t="s">
        <v>14</v>
      </c>
      <c r="B44" s="1"/>
      <c r="C44" s="1"/>
      <c r="D44" s="1"/>
      <c r="E44" s="1"/>
      <c r="F44" s="1"/>
      <c r="G44" s="1"/>
      <c r="H44" s="1"/>
      <c r="I44" s="1"/>
      <c r="J44" s="1"/>
    </row>
    <row r="45" spans="1:10" ht="14.25" x14ac:dyDescent="0.2">
      <c r="A45" s="11">
        <v>42908</v>
      </c>
      <c r="B45" s="1"/>
      <c r="C45" s="1"/>
      <c r="D45" s="1"/>
      <c r="E45" s="1"/>
      <c r="F45" s="1"/>
      <c r="G45" s="1"/>
      <c r="H45" s="1"/>
      <c r="I45" s="1"/>
      <c r="J45" s="1"/>
    </row>
  </sheetData>
  <mergeCells count="2">
    <mergeCell ref="A15:A16"/>
    <mergeCell ref="A38:J38"/>
  </mergeCells>
  <phoneticPr fontId="5" type="noConversion"/>
  <hyperlinks>
    <hyperlink ref="J1" location="'3D'!A1" display="Data &gt;&gt;"/>
    <hyperlink ref="H1" location="Contents!A1" display="&lt;&lt; Contents"/>
  </hyperlinks>
  <pageMargins left="0.75" right="0.75" top="1" bottom="1" header="0.5" footer="0.5"/>
  <pageSetup paperSize="9" orientation="portrait" verticalDpi="0" r:id="rId2"/>
  <headerFooter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48"/>
  <sheetViews>
    <sheetView showGridLines="0" topLeftCell="A7" workbookViewId="0">
      <selection activeCell="A42" sqref="A42"/>
    </sheetView>
  </sheetViews>
  <sheetFormatPr defaultRowHeight="12.75" x14ac:dyDescent="0.2"/>
  <cols>
    <col min="1" max="1" width="17" customWidth="1"/>
    <col min="2" max="2" width="14.28515625" customWidth="1"/>
    <col min="3" max="3" width="9.28515625" customWidth="1"/>
    <col min="4" max="4" width="9.42578125" customWidth="1"/>
    <col min="5" max="6" width="9.5703125" customWidth="1"/>
    <col min="7" max="7" width="9.85546875" customWidth="1"/>
    <col min="8" max="8" width="8.85546875" customWidth="1"/>
  </cols>
  <sheetData>
    <row r="1" spans="1:8" ht="15.75" x14ac:dyDescent="0.25">
      <c r="A1" s="14" t="s">
        <v>202</v>
      </c>
      <c r="B1" s="1"/>
      <c r="C1" s="1"/>
      <c r="D1" s="1"/>
      <c r="E1" s="1"/>
      <c r="F1" s="69" t="s">
        <v>152</v>
      </c>
      <c r="G1" s="1"/>
      <c r="H1" s="76" t="s">
        <v>98</v>
      </c>
    </row>
    <row r="2" spans="1:8" x14ac:dyDescent="0.2">
      <c r="A2" s="67" t="s">
        <v>37</v>
      </c>
    </row>
    <row r="3" spans="1:8" x14ac:dyDescent="0.2">
      <c r="A3" s="67" t="s">
        <v>224</v>
      </c>
    </row>
    <row r="4" spans="1:8" x14ac:dyDescent="0.2">
      <c r="A4" s="67"/>
    </row>
    <row r="5" spans="1:8" ht="38.25" x14ac:dyDescent="0.2">
      <c r="A5" s="348" t="s">
        <v>35</v>
      </c>
      <c r="B5" s="401" t="s">
        <v>223</v>
      </c>
    </row>
    <row r="7" spans="1:8" ht="25.5" x14ac:dyDescent="0.2">
      <c r="A7" s="291" t="s">
        <v>36</v>
      </c>
      <c r="B7" s="38" t="s">
        <v>2</v>
      </c>
      <c r="C7" s="31"/>
      <c r="D7" s="35"/>
      <c r="E7" s="35"/>
      <c r="F7" s="35"/>
      <c r="G7" s="35"/>
      <c r="H7" s="35"/>
    </row>
    <row r="8" spans="1:8" x14ac:dyDescent="0.2">
      <c r="A8" s="38" t="s">
        <v>0</v>
      </c>
      <c r="B8" s="32">
        <v>2009</v>
      </c>
      <c r="C8" s="33">
        <v>2010</v>
      </c>
      <c r="D8" s="33">
        <v>2011</v>
      </c>
      <c r="E8" s="33">
        <v>2012</v>
      </c>
      <c r="F8" s="33">
        <v>2013</v>
      </c>
      <c r="G8" s="33">
        <v>2014</v>
      </c>
      <c r="H8" s="34">
        <v>2015</v>
      </c>
    </row>
    <row r="9" spans="1:8" x14ac:dyDescent="0.2">
      <c r="A9" s="390" t="s">
        <v>3</v>
      </c>
      <c r="B9" s="218">
        <v>0.54500000000000004</v>
      </c>
      <c r="C9" s="170">
        <v>0.55500000000000005</v>
      </c>
      <c r="D9" s="170">
        <v>0.57699999999999996</v>
      </c>
      <c r="E9" s="171">
        <v>0.5665</v>
      </c>
      <c r="F9" s="170">
        <v>0.57099999999999995</v>
      </c>
      <c r="G9" s="170">
        <v>0.57966751127866023</v>
      </c>
      <c r="H9" s="171">
        <v>0.57099999999999995</v>
      </c>
    </row>
    <row r="10" spans="1:8" x14ac:dyDescent="0.2">
      <c r="A10" s="303" t="s">
        <v>4</v>
      </c>
      <c r="B10" s="186">
        <v>0.47199999999999998</v>
      </c>
      <c r="C10" s="134">
        <v>0.46800000000000003</v>
      </c>
      <c r="D10" s="134">
        <v>0.47699999999999998</v>
      </c>
      <c r="E10" s="172">
        <v>0.47199999999999998</v>
      </c>
      <c r="F10" s="134">
        <v>0.48799999999999999</v>
      </c>
      <c r="G10" s="134">
        <v>0.48899999999999999</v>
      </c>
      <c r="H10" s="172">
        <v>0.48199999999999998</v>
      </c>
    </row>
    <row r="11" spans="1:8" x14ac:dyDescent="0.2">
      <c r="A11" s="303" t="s">
        <v>5</v>
      </c>
      <c r="B11" s="186">
        <v>0.51100000000000001</v>
      </c>
      <c r="C11" s="134">
        <v>0.52300000000000002</v>
      </c>
      <c r="D11" s="134">
        <v>0.51200000000000001</v>
      </c>
      <c r="E11" s="134">
        <v>0.52100000000000002</v>
      </c>
      <c r="F11" s="134">
        <v>0.53700000000000003</v>
      </c>
      <c r="G11" s="134">
        <v>0.53212643015464245</v>
      </c>
      <c r="H11" s="172">
        <v>0.52400000000000002</v>
      </c>
    </row>
    <row r="12" spans="1:8" x14ac:dyDescent="0.2">
      <c r="A12" s="303" t="s">
        <v>6</v>
      </c>
      <c r="B12" s="186">
        <v>0.499</v>
      </c>
      <c r="C12" s="134">
        <v>0.503</v>
      </c>
      <c r="D12" s="134">
        <v>0.51</v>
      </c>
      <c r="E12" s="172">
        <v>0.50800000000000001</v>
      </c>
      <c r="F12" s="134">
        <v>0.52200000000000002</v>
      </c>
      <c r="G12" s="134">
        <v>0.52200000000000002</v>
      </c>
      <c r="H12" s="172">
        <v>0.51500000000000001</v>
      </c>
    </row>
    <row r="13" spans="1:8" x14ac:dyDescent="0.2">
      <c r="A13" s="303" t="s">
        <v>17</v>
      </c>
      <c r="B13" s="186">
        <v>0.53300000000000003</v>
      </c>
      <c r="C13" s="134">
        <v>0.53600000000000003</v>
      </c>
      <c r="D13" s="134">
        <v>0.52700000000000002</v>
      </c>
      <c r="E13" s="172">
        <v>0.53400000000000003</v>
      </c>
      <c r="F13" s="134">
        <v>0.53300000000000003</v>
      </c>
      <c r="G13" s="134">
        <v>0.52738746488975186</v>
      </c>
      <c r="H13" s="172">
        <v>0.53400000000000003</v>
      </c>
    </row>
    <row r="14" spans="1:8" x14ac:dyDescent="0.2">
      <c r="A14" s="303" t="s">
        <v>18</v>
      </c>
      <c r="B14" s="186">
        <v>0.49399999999999999</v>
      </c>
      <c r="C14" s="134">
        <v>0.504</v>
      </c>
      <c r="D14" s="134">
        <v>0.50900000000000001</v>
      </c>
      <c r="E14" s="172">
        <v>0.50700000000000001</v>
      </c>
      <c r="F14" s="134">
        <v>0.51800000000000002</v>
      </c>
      <c r="G14" s="134">
        <v>0.51268578712555768</v>
      </c>
      <c r="H14" s="172">
        <v>0.503</v>
      </c>
    </row>
    <row r="15" spans="1:8" x14ac:dyDescent="0.2">
      <c r="A15" s="304" t="s">
        <v>203</v>
      </c>
      <c r="B15" s="187">
        <v>0.52</v>
      </c>
      <c r="C15" s="173">
        <v>0.52500000000000002</v>
      </c>
      <c r="D15" s="173">
        <v>0.52500000000000002</v>
      </c>
      <c r="E15" s="174">
        <v>0.52700000000000002</v>
      </c>
      <c r="F15" s="173">
        <v>0.52900000000000003</v>
      </c>
      <c r="G15" s="173">
        <v>0.52558380904814572</v>
      </c>
      <c r="H15" s="174">
        <v>0.52300000000000002</v>
      </c>
    </row>
    <row r="16" spans="1:8" ht="10.5" customHeight="1" x14ac:dyDescent="0.35">
      <c r="A16" s="141"/>
      <c r="B16" s="54"/>
      <c r="C16" s="54"/>
      <c r="D16" s="54"/>
      <c r="E16" s="54"/>
      <c r="F16" s="80"/>
    </row>
    <row r="17" spans="1:8" ht="24.75" customHeight="1" x14ac:dyDescent="0.2">
      <c r="A17" s="457" t="s">
        <v>234</v>
      </c>
      <c r="B17" s="142" t="s">
        <v>3</v>
      </c>
      <c r="C17" s="143" t="s">
        <v>4</v>
      </c>
      <c r="D17" s="143" t="s">
        <v>5</v>
      </c>
      <c r="E17" s="143" t="s">
        <v>6</v>
      </c>
      <c r="F17" s="43" t="s">
        <v>17</v>
      </c>
      <c r="G17" s="143" t="s">
        <v>18</v>
      </c>
      <c r="H17" s="144" t="s">
        <v>203</v>
      </c>
    </row>
    <row r="18" spans="1:8" ht="21.75" customHeight="1" x14ac:dyDescent="0.2">
      <c r="A18" s="449"/>
      <c r="B18" s="181" t="str">
        <f>IF(H9&gt;G9,"J",IF(H9&lt;G9,"L","K"))</f>
        <v>L</v>
      </c>
      <c r="C18" s="182" t="str">
        <f>IF(H10&gt;G10,"J",IF(H10&lt;G10,"L","K"))</f>
        <v>L</v>
      </c>
      <c r="D18" s="182" t="str">
        <f>IF(H11&gt;G11,"J",IF(H11&lt;G11,"L","K"))</f>
        <v>L</v>
      </c>
      <c r="E18" s="182" t="str">
        <f>IF(H12&gt;G12,"J",IF(H12&lt;G12,"L","K"))</f>
        <v>L</v>
      </c>
      <c r="F18" s="182" t="str">
        <f>IF(H13&gt;G13,"J",IF(H13&lt;G13,"L","K"))</f>
        <v>J</v>
      </c>
      <c r="G18" s="182" t="str">
        <f>IF(H14&gt;G14,"J",IF(H14&lt;G14,"L","K"))</f>
        <v>L</v>
      </c>
      <c r="H18" s="183" t="str">
        <f>IF(H15&gt;G15,"J",IF(H15&lt;G15,"L","K"))</f>
        <v>L</v>
      </c>
    </row>
    <row r="19" spans="1:8" ht="8.25" customHeight="1" x14ac:dyDescent="0.2">
      <c r="F19" s="8"/>
    </row>
    <row r="20" spans="1:8" x14ac:dyDescent="0.2">
      <c r="A20" s="4" t="str">
        <f>"Chart 4:  Employees in "&amp;B5</f>
        <v>Chart 4:  Employees in Knowledge driven - Total (%)</v>
      </c>
      <c r="B20" s="1"/>
      <c r="C20" s="1"/>
      <c r="D20" s="1"/>
      <c r="E20" s="1"/>
      <c r="F20" s="1"/>
      <c r="G20" s="1"/>
      <c r="H20" s="1"/>
    </row>
    <row r="39" spans="1:8" ht="6.75" customHeight="1" x14ac:dyDescent="0.2"/>
    <row r="40" spans="1:8" ht="5.25" customHeight="1" thickBot="1" x14ac:dyDescent="0.25"/>
    <row r="41" spans="1:8" ht="33.75" customHeight="1" thickBot="1" x14ac:dyDescent="0.25">
      <c r="A41" s="452" t="s">
        <v>352</v>
      </c>
      <c r="B41" s="455"/>
      <c r="C41" s="455"/>
      <c r="D41" s="455"/>
      <c r="E41" s="455"/>
      <c r="F41" s="455"/>
      <c r="G41" s="453"/>
      <c r="H41" s="454"/>
    </row>
    <row r="42" spans="1:8" ht="10.5" customHeight="1" x14ac:dyDescent="0.2"/>
    <row r="43" spans="1:8" ht="14.25" x14ac:dyDescent="0.2">
      <c r="A43" s="9" t="s">
        <v>10</v>
      </c>
      <c r="B43" s="1"/>
      <c r="C43" s="10">
        <v>2015</v>
      </c>
      <c r="D43" s="1"/>
      <c r="E43" s="1"/>
      <c r="F43" s="1"/>
      <c r="G43" s="1"/>
      <c r="H43" s="1"/>
    </row>
    <row r="44" spans="1:8" ht="14.25" x14ac:dyDescent="0.2">
      <c r="A44" s="9" t="s">
        <v>11</v>
      </c>
      <c r="B44" s="1"/>
      <c r="C44" s="10">
        <v>2016</v>
      </c>
      <c r="D44" s="1"/>
      <c r="E44" s="1"/>
      <c r="F44" s="1"/>
      <c r="G44" s="1"/>
      <c r="H44" s="1"/>
    </row>
    <row r="45" spans="1:8" ht="14.25" x14ac:dyDescent="0.2">
      <c r="A45" s="9" t="s">
        <v>12</v>
      </c>
      <c r="B45" s="9"/>
      <c r="C45" s="9" t="s">
        <v>13</v>
      </c>
      <c r="D45" s="1"/>
      <c r="E45" s="1"/>
      <c r="F45" s="1"/>
      <c r="G45" s="1"/>
      <c r="H45" s="1"/>
    </row>
    <row r="47" spans="1:8" ht="14.25" x14ac:dyDescent="0.2">
      <c r="A47" s="9" t="s">
        <v>14</v>
      </c>
      <c r="B47" s="1"/>
      <c r="C47" s="1"/>
      <c r="D47" s="1"/>
      <c r="E47" s="1"/>
      <c r="F47" s="1"/>
      <c r="G47" s="1"/>
      <c r="H47" s="1"/>
    </row>
    <row r="48" spans="1:8" ht="14.25" x14ac:dyDescent="0.2">
      <c r="A48" s="11">
        <v>42908</v>
      </c>
      <c r="B48" s="1"/>
      <c r="C48" s="1"/>
      <c r="D48" s="1"/>
      <c r="E48" s="1"/>
      <c r="F48" s="1"/>
      <c r="G48" s="1"/>
      <c r="H48" s="1"/>
    </row>
  </sheetData>
  <mergeCells count="2">
    <mergeCell ref="A17:A18"/>
    <mergeCell ref="A41:H41"/>
  </mergeCells>
  <phoneticPr fontId="5" type="noConversion"/>
  <hyperlinks>
    <hyperlink ref="H1" location="'4D'!A1" display="Data &gt;&gt;"/>
    <hyperlink ref="F1" location="Contents!A1" display="&lt;&lt; Contents"/>
  </hyperlinks>
  <pageMargins left="0.75" right="0.75" top="1" bottom="1" header="0.5" footer="0.5"/>
  <pageSetup paperSize="9" orientation="portrait" verticalDpi="0"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1"/>
  <sheetViews>
    <sheetView showGridLines="0" topLeftCell="A4" workbookViewId="0">
      <selection activeCell="I9" sqref="I9"/>
    </sheetView>
  </sheetViews>
  <sheetFormatPr defaultRowHeight="12.75" x14ac:dyDescent="0.2"/>
  <cols>
    <col min="1" max="2" width="12" customWidth="1"/>
    <col min="3" max="5" width="11.5703125" customWidth="1"/>
    <col min="6" max="6" width="8.42578125" customWidth="1"/>
    <col min="8" max="8" width="9.85546875" customWidth="1"/>
    <col min="9" max="9" width="10.5703125" bestFit="1" customWidth="1"/>
  </cols>
  <sheetData>
    <row r="1" spans="1:9" ht="15.75" customHeight="1" x14ac:dyDescent="0.25">
      <c r="A1" s="14" t="s">
        <v>108</v>
      </c>
      <c r="B1" s="1"/>
      <c r="C1" s="1"/>
      <c r="D1" s="1"/>
      <c r="E1" s="1"/>
      <c r="F1" s="77" t="s">
        <v>152</v>
      </c>
      <c r="G1" s="1"/>
      <c r="H1" s="76" t="s">
        <v>98</v>
      </c>
    </row>
    <row r="2" spans="1:9" x14ac:dyDescent="0.2">
      <c r="A2" s="67" t="s">
        <v>37</v>
      </c>
    </row>
    <row r="3" spans="1:9" x14ac:dyDescent="0.2">
      <c r="A3" s="67" t="s">
        <v>224</v>
      </c>
    </row>
    <row r="4" spans="1:9" x14ac:dyDescent="0.2">
      <c r="A4" s="67"/>
    </row>
    <row r="5" spans="1:9" ht="25.5" x14ac:dyDescent="0.2">
      <c r="A5" s="291" t="s">
        <v>110</v>
      </c>
      <c r="B5" s="38" t="s">
        <v>2</v>
      </c>
      <c r="C5" s="31"/>
      <c r="D5" s="35"/>
      <c r="E5" s="35"/>
      <c r="F5" s="35"/>
      <c r="G5" s="35"/>
      <c r="H5" s="35"/>
    </row>
    <row r="6" spans="1:9" x14ac:dyDescent="0.2">
      <c r="A6" s="146" t="s">
        <v>0</v>
      </c>
      <c r="B6" s="368">
        <v>2009</v>
      </c>
      <c r="C6" s="137">
        <v>2010</v>
      </c>
      <c r="D6" s="137">
        <v>2011</v>
      </c>
      <c r="E6" s="137">
        <v>2012</v>
      </c>
      <c r="F6" s="137">
        <v>2013</v>
      </c>
      <c r="G6" s="137">
        <v>2014</v>
      </c>
      <c r="H6" s="138">
        <v>2015</v>
      </c>
    </row>
    <row r="7" spans="1:9" x14ac:dyDescent="0.2">
      <c r="A7" s="200" t="s">
        <v>3</v>
      </c>
      <c r="B7" s="282">
        <v>1.7999999999999999E-2</v>
      </c>
      <c r="C7" s="170">
        <v>1.6E-2</v>
      </c>
      <c r="D7" s="170">
        <v>1.7999999999999999E-2</v>
      </c>
      <c r="E7" s="170">
        <v>1.7000000000000001E-2</v>
      </c>
      <c r="F7" s="170">
        <v>1.2999999999999999E-2</v>
      </c>
      <c r="G7" s="170">
        <v>1.0999999999999999E-2</v>
      </c>
      <c r="H7" s="171">
        <v>1.0999999999999999E-2</v>
      </c>
    </row>
    <row r="8" spans="1:9" x14ac:dyDescent="0.2">
      <c r="A8" s="201" t="s">
        <v>4</v>
      </c>
      <c r="B8" s="277">
        <v>5.3999999999999999E-2</v>
      </c>
      <c r="C8" s="134">
        <v>4.4999999999999998E-2</v>
      </c>
      <c r="D8" s="134">
        <v>6.0999999999999999E-2</v>
      </c>
      <c r="E8" s="134">
        <v>5.6000000000000001E-2</v>
      </c>
      <c r="F8" s="134">
        <v>4.7E-2</v>
      </c>
      <c r="G8" s="134">
        <v>4.1000000000000002E-2</v>
      </c>
      <c r="H8" s="172">
        <v>4.3999999999999997E-2</v>
      </c>
    </row>
    <row r="9" spans="1:9" x14ac:dyDescent="0.2">
      <c r="A9" s="201" t="s">
        <v>5</v>
      </c>
      <c r="B9" s="277">
        <v>5.7000000000000002E-2</v>
      </c>
      <c r="C9" s="134">
        <v>5.3999999999999999E-2</v>
      </c>
      <c r="D9" s="134">
        <v>6.8000000000000005E-2</v>
      </c>
      <c r="E9" s="134">
        <v>6.0999999999999999E-2</v>
      </c>
      <c r="F9" s="134">
        <v>5.7000000000000002E-2</v>
      </c>
      <c r="G9" s="134">
        <v>5.1999999999999998E-2</v>
      </c>
      <c r="H9" s="172">
        <v>5.2999999999999999E-2</v>
      </c>
    </row>
    <row r="10" spans="1:9" x14ac:dyDescent="0.2">
      <c r="A10" s="201" t="s">
        <v>6</v>
      </c>
      <c r="B10" s="277">
        <v>4.5999999999999999E-2</v>
      </c>
      <c r="C10" s="134">
        <v>0.04</v>
      </c>
      <c r="D10" s="134">
        <v>5.1999999999999998E-2</v>
      </c>
      <c r="E10" s="134">
        <v>4.7E-2</v>
      </c>
      <c r="F10" s="134">
        <v>4.1000000000000002E-2</v>
      </c>
      <c r="G10" s="134">
        <v>3.5999999999999997E-2</v>
      </c>
      <c r="H10" s="172">
        <v>3.7999999999999999E-2</v>
      </c>
      <c r="I10" s="8"/>
    </row>
    <row r="11" spans="1:9" x14ac:dyDescent="0.2">
      <c r="A11" s="201" t="s">
        <v>17</v>
      </c>
      <c r="B11" s="277">
        <v>5.1999999999999998E-2</v>
      </c>
      <c r="C11" s="134">
        <v>5.1999999999999998E-2</v>
      </c>
      <c r="D11" s="134">
        <v>0.05</v>
      </c>
      <c r="E11" s="134">
        <v>4.8000000000000001E-2</v>
      </c>
      <c r="F11" s="134">
        <v>2.5999999999999999E-2</v>
      </c>
      <c r="G11" s="134">
        <v>2.4E-2</v>
      </c>
      <c r="H11" s="172">
        <v>2.4E-2</v>
      </c>
      <c r="I11" s="8"/>
    </row>
    <row r="12" spans="1:9" x14ac:dyDescent="0.2">
      <c r="A12" s="201" t="s">
        <v>18</v>
      </c>
      <c r="B12" s="277">
        <v>5.1999999999999998E-2</v>
      </c>
      <c r="C12" s="134">
        <v>4.9000000000000002E-2</v>
      </c>
      <c r="D12" s="134">
        <v>5.7000000000000002E-2</v>
      </c>
      <c r="E12" s="134">
        <v>5.5E-2</v>
      </c>
      <c r="F12" s="134">
        <v>4.1000000000000002E-2</v>
      </c>
      <c r="G12" s="134">
        <v>3.6999999999999998E-2</v>
      </c>
      <c r="H12" s="172">
        <v>3.6999999999999998E-2</v>
      </c>
    </row>
    <row r="13" spans="1:9" x14ac:dyDescent="0.2">
      <c r="A13" s="202" t="s">
        <v>203</v>
      </c>
      <c r="B13" s="283">
        <v>2.7E-2</v>
      </c>
      <c r="C13" s="173">
        <v>2.5999999999999999E-2</v>
      </c>
      <c r="D13" s="173">
        <v>2.5999999999999999E-2</v>
      </c>
      <c r="E13" s="173">
        <v>2.5999999999999999E-2</v>
      </c>
      <c r="F13" s="173">
        <v>2.5999999999999999E-2</v>
      </c>
      <c r="G13" s="173">
        <v>2.5000000000000001E-2</v>
      </c>
      <c r="H13" s="174">
        <v>2.5000000000000001E-2</v>
      </c>
    </row>
    <row r="14" spans="1:9" ht="12.75" customHeight="1" x14ac:dyDescent="0.35">
      <c r="A14" s="99"/>
      <c r="B14" s="111"/>
      <c r="C14" s="111"/>
      <c r="D14" s="111"/>
      <c r="E14" s="111"/>
      <c r="F14" s="80"/>
      <c r="G14" s="3"/>
      <c r="H14" s="3"/>
    </row>
    <row r="15" spans="1:9" ht="27" customHeight="1" x14ac:dyDescent="0.2">
      <c r="A15" s="448" t="s">
        <v>234</v>
      </c>
      <c r="B15" s="139" t="s">
        <v>3</v>
      </c>
      <c r="C15" s="139" t="s">
        <v>4</v>
      </c>
      <c r="D15" s="139" t="s">
        <v>5</v>
      </c>
      <c r="E15" s="139" t="s">
        <v>6</v>
      </c>
      <c r="F15" s="145" t="s">
        <v>17</v>
      </c>
      <c r="G15" s="139" t="s">
        <v>18</v>
      </c>
      <c r="H15" s="140" t="s">
        <v>203</v>
      </c>
    </row>
    <row r="16" spans="1:9" ht="21.75" customHeight="1" x14ac:dyDescent="0.2">
      <c r="A16" s="449"/>
      <c r="B16" s="175" t="str">
        <f>IF(H7&gt;G7,"J",IF(H7&lt;G7,"L","K"))</f>
        <v>K</v>
      </c>
      <c r="C16" s="176" t="str">
        <f>IF(H8&gt;G8,"J",IF(H8&lt;G8,"L","K"))</f>
        <v>J</v>
      </c>
      <c r="D16" s="176" t="str">
        <f>IF(H9&gt;G9,"J",IF(H9&lt;G9,"L","K"))</f>
        <v>J</v>
      </c>
      <c r="E16" s="176" t="str">
        <f>IF(H10&gt;G10,"J",IF(H10&lt;G10,"L","K"))</f>
        <v>J</v>
      </c>
      <c r="F16" s="176" t="str">
        <f>IF(H11&gt;G11,"J",IF(H11&lt;G11,"L","K"))</f>
        <v>K</v>
      </c>
      <c r="G16" s="176" t="str">
        <f>IF(H12&gt;G12,"J",IF(H12&lt;G12,"L","K"))</f>
        <v>K</v>
      </c>
      <c r="H16" s="177" t="str">
        <f>IF(H13&gt;G13,"J",IF(H13&lt;G13,"L","K"))</f>
        <v>K</v>
      </c>
    </row>
    <row r="17" spans="1:8" ht="12.75" customHeight="1" x14ac:dyDescent="0.35">
      <c r="A17" s="131"/>
      <c r="B17" s="132"/>
      <c r="C17" s="132"/>
      <c r="D17" s="132"/>
      <c r="E17" s="132"/>
      <c r="F17" s="133"/>
      <c r="G17" s="71"/>
      <c r="H17" s="3"/>
    </row>
    <row r="18" spans="1:8" x14ac:dyDescent="0.2">
      <c r="A18" s="4" t="str">
        <f>"Chart 5:  "&amp;A1</f>
        <v>Chart 5:  % of employees in advanced manufacuring</v>
      </c>
      <c r="B18" s="1"/>
      <c r="C18" s="1"/>
      <c r="D18" s="1"/>
      <c r="E18" s="1"/>
      <c r="F18" s="1"/>
      <c r="G18" s="1"/>
      <c r="H18" s="1"/>
    </row>
    <row r="19" spans="1:8" x14ac:dyDescent="0.2">
      <c r="H19" s="3"/>
    </row>
    <row r="20" spans="1:8" x14ac:dyDescent="0.2">
      <c r="H20" s="3"/>
    </row>
    <row r="39" spans="1:9" ht="13.5" thickBot="1" x14ac:dyDescent="0.25">
      <c r="H39" s="3"/>
      <c r="I39" s="3"/>
    </row>
    <row r="40" spans="1:9" ht="36" customHeight="1" thickBot="1" x14ac:dyDescent="0.25">
      <c r="A40" s="458" t="s">
        <v>254</v>
      </c>
      <c r="B40" s="453"/>
      <c r="C40" s="453"/>
      <c r="D40" s="453"/>
      <c r="E40" s="453"/>
      <c r="F40" s="453"/>
      <c r="G40" s="453"/>
      <c r="H40" s="454"/>
      <c r="I40" s="3"/>
    </row>
    <row r="41" spans="1:9" x14ac:dyDescent="0.2">
      <c r="H41" s="8"/>
      <c r="I41" s="3"/>
    </row>
    <row r="42" spans="1:9" ht="14.25" x14ac:dyDescent="0.2">
      <c r="A42" s="9" t="s">
        <v>10</v>
      </c>
      <c r="B42" s="1"/>
      <c r="C42" s="10">
        <v>2015</v>
      </c>
      <c r="D42" s="1"/>
      <c r="E42" s="1"/>
      <c r="F42" s="1"/>
      <c r="G42" s="1"/>
      <c r="H42" s="147"/>
      <c r="I42" s="3"/>
    </row>
    <row r="43" spans="1:9" ht="14.25" x14ac:dyDescent="0.2">
      <c r="A43" s="9" t="s">
        <v>11</v>
      </c>
      <c r="B43" s="1"/>
      <c r="C43" s="10">
        <v>2016</v>
      </c>
      <c r="D43" s="1"/>
      <c r="E43" s="1"/>
      <c r="F43" s="1"/>
      <c r="G43" s="1"/>
      <c r="H43" s="136"/>
    </row>
    <row r="44" spans="1:9" ht="14.25" x14ac:dyDescent="0.2">
      <c r="A44" s="9" t="s">
        <v>12</v>
      </c>
      <c r="B44" s="9"/>
      <c r="C44" s="9" t="s">
        <v>13</v>
      </c>
      <c r="D44" s="1"/>
      <c r="E44" s="1"/>
      <c r="F44" s="1"/>
      <c r="G44" s="1"/>
      <c r="H44" s="1"/>
    </row>
    <row r="45" spans="1:9" x14ac:dyDescent="0.2">
      <c r="H45" s="3"/>
    </row>
    <row r="46" spans="1:9" ht="14.25" x14ac:dyDescent="0.2">
      <c r="A46" s="9" t="s">
        <v>14</v>
      </c>
      <c r="B46" s="1"/>
      <c r="C46" s="1"/>
      <c r="D46" s="1"/>
      <c r="E46" s="1"/>
      <c r="F46" s="1"/>
      <c r="G46" s="1"/>
      <c r="H46" s="1"/>
    </row>
    <row r="47" spans="1:9" ht="14.25" x14ac:dyDescent="0.2">
      <c r="A47" s="11">
        <v>42908</v>
      </c>
      <c r="B47" s="1"/>
      <c r="C47" s="1"/>
      <c r="D47" s="1"/>
      <c r="E47" s="1"/>
      <c r="F47" s="1"/>
      <c r="G47" s="1"/>
      <c r="H47" s="1"/>
    </row>
    <row r="48" spans="1:9" x14ac:dyDescent="0.2">
      <c r="H48" s="3"/>
    </row>
    <row r="49" spans="8:8" x14ac:dyDescent="0.2">
      <c r="H49" s="3"/>
    </row>
    <row r="50" spans="8:8" x14ac:dyDescent="0.2">
      <c r="H50" s="3"/>
    </row>
    <row r="51" spans="8:8" x14ac:dyDescent="0.2">
      <c r="H51" s="3"/>
    </row>
  </sheetData>
  <mergeCells count="2">
    <mergeCell ref="A15:A16"/>
    <mergeCell ref="A40:H40"/>
  </mergeCells>
  <phoneticPr fontId="5" type="noConversion"/>
  <hyperlinks>
    <hyperlink ref="H1" location="'5D'!A1" display="Data &gt;&gt;"/>
    <hyperlink ref="F1" location="Contents!A1" display="&lt;&lt; Contents"/>
  </hyperlinks>
  <pageMargins left="0.75" right="0.75" top="1" bottom="1" header="0.5" footer="0.5"/>
  <pageSetup paperSize="9" orientation="portrait" verticalDpi="0"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2"/>
  <sheetViews>
    <sheetView showGridLines="0" topLeftCell="A10" workbookViewId="0">
      <selection activeCell="A46" sqref="A46"/>
    </sheetView>
  </sheetViews>
  <sheetFormatPr defaultRowHeight="12.75" x14ac:dyDescent="0.2"/>
  <cols>
    <col min="1" max="1" width="11.85546875" customWidth="1"/>
    <col min="2" max="2" width="11.7109375" customWidth="1"/>
    <col min="3" max="8" width="10.42578125" customWidth="1"/>
  </cols>
  <sheetData>
    <row r="1" spans="1:8" ht="15.75" customHeight="1" x14ac:dyDescent="0.25">
      <c r="A1" s="14" t="s">
        <v>126</v>
      </c>
      <c r="B1" s="1"/>
      <c r="C1" s="1"/>
      <c r="D1" s="1"/>
      <c r="E1" s="1"/>
      <c r="F1" s="1"/>
      <c r="G1" s="69" t="s">
        <v>204</v>
      </c>
      <c r="H1" s="69" t="s">
        <v>205</v>
      </c>
    </row>
    <row r="2" spans="1:8" x14ac:dyDescent="0.2">
      <c r="A2" s="67" t="s">
        <v>37</v>
      </c>
    </row>
    <row r="3" spans="1:8" x14ac:dyDescent="0.2">
      <c r="A3" s="67" t="s">
        <v>353</v>
      </c>
    </row>
    <row r="4" spans="1:8" x14ac:dyDescent="0.2">
      <c r="A4" s="67"/>
    </row>
    <row r="5" spans="1:8" ht="25.5" x14ac:dyDescent="0.2">
      <c r="A5" s="270" t="s">
        <v>206</v>
      </c>
      <c r="B5" s="241" t="s">
        <v>2</v>
      </c>
      <c r="C5" s="31"/>
      <c r="D5" s="35"/>
      <c r="E5" s="35"/>
      <c r="F5" s="35"/>
      <c r="G5" s="35"/>
      <c r="H5" s="35"/>
    </row>
    <row r="6" spans="1:8" x14ac:dyDescent="0.2">
      <c r="A6" s="367" t="s">
        <v>0</v>
      </c>
      <c r="B6" s="32">
        <v>2009</v>
      </c>
      <c r="C6" s="33">
        <v>2010</v>
      </c>
      <c r="D6" s="33">
        <v>2011</v>
      </c>
      <c r="E6" s="33">
        <v>2012</v>
      </c>
      <c r="F6" s="33">
        <v>2013</v>
      </c>
      <c r="G6" s="33">
        <v>2014</v>
      </c>
      <c r="H6" s="34">
        <v>2015</v>
      </c>
    </row>
    <row r="7" spans="1:8" ht="12.75" customHeight="1" x14ac:dyDescent="0.2">
      <c r="A7" s="270" t="s">
        <v>3</v>
      </c>
      <c r="B7" s="274">
        <v>2.5000000000000001E-2</v>
      </c>
      <c r="C7" s="275">
        <v>2.8000000000000001E-2</v>
      </c>
      <c r="D7" s="275">
        <v>3.3000000000000002E-2</v>
      </c>
      <c r="E7" s="275">
        <v>3.2000000000000001E-2</v>
      </c>
      <c r="F7" s="275">
        <v>3.1E-2</v>
      </c>
      <c r="G7" s="275">
        <v>3.2705024411346643E-2</v>
      </c>
      <c r="H7" s="276">
        <v>3.2000000000000001E-2</v>
      </c>
    </row>
    <row r="8" spans="1:8" x14ac:dyDescent="0.2">
      <c r="A8" s="271" t="s">
        <v>4</v>
      </c>
      <c r="B8" s="277">
        <v>2.5000000000000001E-2</v>
      </c>
      <c r="C8" s="94">
        <v>2.7E-2</v>
      </c>
      <c r="D8" s="94">
        <v>2.5999999999999999E-2</v>
      </c>
      <c r="E8" s="94">
        <v>2.5000000000000001E-2</v>
      </c>
      <c r="F8" s="94">
        <v>2.4E-2</v>
      </c>
      <c r="G8" s="94">
        <v>2.504018776828432E-2</v>
      </c>
      <c r="H8" s="278">
        <v>2.5000000000000001E-2</v>
      </c>
    </row>
    <row r="9" spans="1:8" x14ac:dyDescent="0.2">
      <c r="A9" s="271" t="s">
        <v>5</v>
      </c>
      <c r="B9" s="277">
        <v>3.1E-2</v>
      </c>
      <c r="C9" s="94">
        <v>2.5999999999999999E-2</v>
      </c>
      <c r="D9" s="94">
        <v>2.7E-2</v>
      </c>
      <c r="E9" s="94">
        <v>2.7E-2</v>
      </c>
      <c r="F9" s="94">
        <v>3.4000000000000002E-2</v>
      </c>
      <c r="G9" s="94">
        <v>3.6283968174655033E-2</v>
      </c>
      <c r="H9" s="278">
        <v>2.7E-2</v>
      </c>
    </row>
    <row r="10" spans="1:8" x14ac:dyDescent="0.2">
      <c r="A10" s="271" t="s">
        <v>6</v>
      </c>
      <c r="B10" s="277">
        <v>2.7E-2</v>
      </c>
      <c r="C10" s="94">
        <v>2.7E-2</v>
      </c>
      <c r="D10" s="94">
        <v>2.8000000000000001E-2</v>
      </c>
      <c r="E10" s="94">
        <v>2.7E-2</v>
      </c>
      <c r="F10" s="94">
        <v>2.8000000000000001E-2</v>
      </c>
      <c r="G10" s="94">
        <v>2.9762808070891458E-2</v>
      </c>
      <c r="H10" s="278">
        <v>2.7E-2</v>
      </c>
    </row>
    <row r="11" spans="1:8" x14ac:dyDescent="0.2">
      <c r="A11" s="271" t="s">
        <v>17</v>
      </c>
      <c r="B11" s="277">
        <v>4.7E-2</v>
      </c>
      <c r="C11" s="94">
        <v>4.7E-2</v>
      </c>
      <c r="D11" s="94">
        <v>4.9000000000000002E-2</v>
      </c>
      <c r="E11" s="94">
        <v>5.0999999999999997E-2</v>
      </c>
      <c r="F11" s="94">
        <v>5.2999999999999999E-2</v>
      </c>
      <c r="G11" s="94">
        <v>5.1919283468187562E-2</v>
      </c>
      <c r="H11" s="278">
        <v>5.3999999999999999E-2</v>
      </c>
    </row>
    <row r="12" spans="1:8" x14ac:dyDescent="0.2">
      <c r="A12" s="271" t="s">
        <v>18</v>
      </c>
      <c r="B12" s="277">
        <v>2.7E-2</v>
      </c>
      <c r="C12" s="94">
        <v>2.8000000000000001E-2</v>
      </c>
      <c r="D12" s="94">
        <v>2.8000000000000001E-2</v>
      </c>
      <c r="E12" s="94">
        <v>2.9000000000000001E-2</v>
      </c>
      <c r="F12" s="94">
        <v>2.7E-2</v>
      </c>
      <c r="G12" s="94">
        <v>3.0003824091778201E-2</v>
      </c>
      <c r="H12" s="278">
        <v>2.8000000000000001E-2</v>
      </c>
    </row>
    <row r="13" spans="1:8" x14ac:dyDescent="0.2">
      <c r="A13" s="272" t="s">
        <v>203</v>
      </c>
      <c r="B13" s="279">
        <v>3.7999999999999999E-2</v>
      </c>
      <c r="C13" s="280">
        <v>3.7999999999999999E-2</v>
      </c>
      <c r="D13" s="280">
        <v>3.9E-2</v>
      </c>
      <c r="E13" s="280">
        <v>0.04</v>
      </c>
      <c r="F13" s="280">
        <v>4.1000000000000002E-2</v>
      </c>
      <c r="G13" s="280">
        <v>4.2057792730972716E-2</v>
      </c>
      <c r="H13" s="281">
        <v>4.2999999999999997E-2</v>
      </c>
    </row>
    <row r="14" spans="1:8" x14ac:dyDescent="0.2">
      <c r="B14" s="135"/>
      <c r="C14" s="135"/>
      <c r="D14" s="135"/>
      <c r="E14" s="135"/>
      <c r="F14" s="135"/>
      <c r="G14" s="135"/>
      <c r="H14" s="135"/>
    </row>
    <row r="15" spans="1:8" x14ac:dyDescent="0.2">
      <c r="A15" s="448" t="s">
        <v>234</v>
      </c>
      <c r="B15" s="149" t="s">
        <v>3</v>
      </c>
      <c r="C15" s="150" t="s">
        <v>4</v>
      </c>
      <c r="D15" s="150" t="s">
        <v>5</v>
      </c>
      <c r="E15" s="150" t="s">
        <v>6</v>
      </c>
      <c r="F15" s="150" t="s">
        <v>17</v>
      </c>
      <c r="G15" s="150" t="s">
        <v>18</v>
      </c>
      <c r="H15" s="151" t="s">
        <v>203</v>
      </c>
    </row>
    <row r="16" spans="1:8" ht="21.75" customHeight="1" x14ac:dyDescent="0.2">
      <c r="A16" s="449"/>
      <c r="B16" s="162" t="str">
        <f>IF(H7&gt;G7,"J",IF(H7&lt;G7,"L","K"))</f>
        <v>L</v>
      </c>
      <c r="C16" s="163" t="str">
        <f>IF(H8&gt;G8,"J",IF(H8&lt;G8,"L","K"))</f>
        <v>L</v>
      </c>
      <c r="D16" s="163" t="str">
        <f>IF(H9&gt;G9,"J",IF(H9&lt;G9,"L","K"))</f>
        <v>L</v>
      </c>
      <c r="E16" s="163" t="str">
        <f>IF(H10&gt;G10,"J",IF(H10&lt;G10,"L","K"))</f>
        <v>L</v>
      </c>
      <c r="F16" s="163" t="str">
        <f>IF(H11&gt;G11,"J",IF(H11&lt;G11,"L","K"))</f>
        <v>J</v>
      </c>
      <c r="G16" s="163" t="str">
        <f>IF(H12&gt;G12,"J",IF(H12&lt;G12,"L","K"))</f>
        <v>L</v>
      </c>
      <c r="H16" s="164" t="str">
        <f>IF(H13&gt;G13,"J",IF(H13&lt;G13,"L","K"))</f>
        <v>J</v>
      </c>
    </row>
    <row r="18" spans="1:8" x14ac:dyDescent="0.2">
      <c r="A18" s="4" t="str">
        <f>"Chart 6: "&amp;A1</f>
        <v>Chart 6: % of employees in creative industries</v>
      </c>
      <c r="B18" s="1"/>
      <c r="C18" s="1"/>
      <c r="D18" s="1"/>
      <c r="E18" s="1"/>
      <c r="F18" s="1"/>
      <c r="G18" s="1"/>
      <c r="H18" s="1"/>
    </row>
    <row r="41" spans="1:8" ht="13.5" thickBot="1" x14ac:dyDescent="0.25"/>
    <row r="42" spans="1:8" ht="36" customHeight="1" thickBot="1" x14ac:dyDescent="0.25">
      <c r="A42" s="458" t="s">
        <v>255</v>
      </c>
      <c r="B42" s="455"/>
      <c r="C42" s="455"/>
      <c r="D42" s="455"/>
      <c r="E42" s="455"/>
      <c r="F42" s="455"/>
      <c r="G42" s="455"/>
      <c r="H42" s="456"/>
    </row>
    <row r="43" spans="1:8" ht="14.25" customHeight="1" thickBot="1" x14ac:dyDescent="0.25">
      <c r="A43" s="87"/>
      <c r="B43" s="87"/>
      <c r="C43" s="87"/>
      <c r="D43" s="87"/>
      <c r="E43" s="87"/>
      <c r="F43" s="87"/>
      <c r="G43" s="87"/>
      <c r="H43" s="87"/>
    </row>
    <row r="44" spans="1:8" ht="14.25" customHeight="1" x14ac:dyDescent="0.2">
      <c r="A44" s="459" t="s">
        <v>354</v>
      </c>
      <c r="B44" s="460"/>
      <c r="C44" s="460"/>
      <c r="D44" s="460"/>
      <c r="E44" s="460"/>
      <c r="F44" s="460"/>
      <c r="G44" s="460"/>
      <c r="H44" s="461"/>
    </row>
    <row r="45" spans="1:8" ht="14.25" customHeight="1" thickBot="1" x14ac:dyDescent="0.25">
      <c r="A45" s="462"/>
      <c r="B45" s="463"/>
      <c r="C45" s="463"/>
      <c r="D45" s="463"/>
      <c r="E45" s="463"/>
      <c r="F45" s="463"/>
      <c r="G45" s="463"/>
      <c r="H45" s="464"/>
    </row>
    <row r="47" spans="1:8" ht="14.25" x14ac:dyDescent="0.2">
      <c r="A47" s="9" t="s">
        <v>10</v>
      </c>
      <c r="B47" s="1"/>
      <c r="C47" s="10">
        <v>2015</v>
      </c>
      <c r="D47" s="1"/>
      <c r="E47" s="1"/>
      <c r="F47" s="1"/>
      <c r="G47" s="1"/>
      <c r="H47" s="147"/>
    </row>
    <row r="48" spans="1:8" ht="14.25" x14ac:dyDescent="0.2">
      <c r="A48" s="9" t="s">
        <v>11</v>
      </c>
      <c r="B48" s="1"/>
      <c r="C48" s="10">
        <v>2016</v>
      </c>
      <c r="D48" s="1"/>
      <c r="E48" s="1"/>
      <c r="F48" s="1"/>
      <c r="G48" s="1"/>
      <c r="H48" s="136"/>
    </row>
    <row r="49" spans="1:8" ht="14.25" x14ac:dyDescent="0.2">
      <c r="A49" s="9" t="s">
        <v>12</v>
      </c>
      <c r="B49" s="9"/>
      <c r="C49" s="9" t="s">
        <v>13</v>
      </c>
      <c r="D49" s="1"/>
      <c r="E49" s="1"/>
      <c r="F49" s="1"/>
      <c r="G49" s="1"/>
      <c r="H49" s="1"/>
    </row>
    <row r="50" spans="1:8" x14ac:dyDescent="0.2">
      <c r="H50" s="3"/>
    </row>
    <row r="51" spans="1:8" ht="14.25" x14ac:dyDescent="0.2">
      <c r="A51" s="9" t="s">
        <v>14</v>
      </c>
      <c r="B51" s="1"/>
      <c r="C51" s="1"/>
      <c r="D51" s="1"/>
      <c r="E51" s="1"/>
      <c r="F51" s="1"/>
      <c r="G51" s="1"/>
      <c r="H51" s="1"/>
    </row>
    <row r="52" spans="1:8" ht="14.25" x14ac:dyDescent="0.2">
      <c r="A52" s="11">
        <v>42908</v>
      </c>
      <c r="B52" s="1"/>
      <c r="C52" s="1"/>
      <c r="D52" s="1"/>
      <c r="E52" s="1"/>
      <c r="F52" s="1"/>
      <c r="G52" s="1"/>
      <c r="H52" s="1"/>
    </row>
  </sheetData>
  <mergeCells count="3">
    <mergeCell ref="A15:A16"/>
    <mergeCell ref="A42:H42"/>
    <mergeCell ref="A44:H45"/>
  </mergeCells>
  <phoneticPr fontId="5" type="noConversion"/>
  <hyperlinks>
    <hyperlink ref="G1" location="Contents!A1" display="&lt;&lt;Contents"/>
    <hyperlink ref="H1" location="'6D'!A1" display="Data&gt;&gt;"/>
  </hyperlinks>
  <pageMargins left="0.75" right="0.75" top="1" bottom="1" header="0.5" footer="0.5"/>
  <pageSetup paperSize="9" orientation="portrait" verticalDpi="0" r:id="rId2"/>
  <headerFooter alignWithMargins="0"/>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51</vt:i4>
      </vt:variant>
    </vt:vector>
  </HeadingPairs>
  <TitlesOfParts>
    <vt:vector size="51" baseType="lpstr">
      <vt:lpstr>Welcome_Help</vt:lpstr>
      <vt:lpstr>Definitions</vt:lpstr>
      <vt:lpstr>Contents</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1D</vt:lpstr>
      <vt:lpstr>2D</vt:lpstr>
      <vt:lpstr>3D</vt:lpstr>
      <vt:lpstr>4D</vt:lpstr>
      <vt:lpstr>5D</vt:lpstr>
      <vt:lpstr>6D</vt:lpstr>
      <vt:lpstr>7D</vt:lpstr>
      <vt:lpstr>8D</vt:lpstr>
      <vt:lpstr>9D</vt:lpstr>
      <vt:lpstr>10D</vt:lpstr>
      <vt:lpstr>11D</vt:lpstr>
      <vt:lpstr>12D</vt:lpstr>
      <vt:lpstr>13D</vt:lpstr>
      <vt:lpstr>14D</vt:lpstr>
      <vt:lpstr>15D</vt:lpstr>
      <vt:lpstr>16D</vt:lpstr>
      <vt:lpstr>17D</vt:lpstr>
      <vt:lpstr>18D</vt:lpstr>
      <vt:lpstr>19D</vt:lpstr>
      <vt:lpstr>20D</vt:lpstr>
      <vt:lpstr>21D</vt:lpstr>
      <vt:lpstr>22D</vt:lpstr>
      <vt:lpstr>23D</vt:lpstr>
      <vt:lpstr>24D</vt:lpstr>
    </vt:vector>
  </TitlesOfParts>
  <Company>Dorset County Council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dc:creator>
  <cp:lastModifiedBy>James A Roberts</cp:lastModifiedBy>
  <cp:lastPrinted>2014-01-29T08:38:40Z</cp:lastPrinted>
  <dcterms:created xsi:type="dcterms:W3CDTF">2013-11-15T10:56:00Z</dcterms:created>
  <dcterms:modified xsi:type="dcterms:W3CDTF">2017-11-21T10:51:18Z</dcterms:modified>
</cp:coreProperties>
</file>