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/>
  <mc:AlternateContent xmlns:mc="http://schemas.openxmlformats.org/markup-compatibility/2006">
    <mc:Choice Requires="x15">
      <x15ac:absPath xmlns:x15ac="http://schemas.microsoft.com/office/spreadsheetml/2010/11/ac" url="\\Vmgilivefs2\gis\GIS Users\Dorset Statistics\Data\Topics Data\Diversity\"/>
    </mc:Choice>
  </mc:AlternateContent>
  <xr:revisionPtr revIDLastSave="0" documentId="13_ncr:1_{51B80D9B-26C1-44FE-B012-B37D87672F83}" xr6:coauthVersionLast="41" xr6:coauthVersionMax="41" xr10:uidLastSave="{00000000-0000-0000-0000-000000000000}"/>
  <bookViews>
    <workbookView xWindow="-120" yWindow="-120" windowWidth="29040" windowHeight="15840" tabRatio="791" xr2:uid="{00000000-000D-0000-FFFF-FFFF00000000}"/>
  </bookViews>
  <sheets>
    <sheet name="Meta data" sheetId="7" r:id="rId1"/>
    <sheet name="Age" sheetId="1" r:id="rId2"/>
    <sheet name="Sex" sheetId="2" r:id="rId3"/>
    <sheet name="Ethnicity" sheetId="3" r:id="rId4"/>
    <sheet name="Disability" sheetId="4" r:id="rId5"/>
    <sheet name="Religion" sheetId="5" r:id="rId6"/>
    <sheet name="Marriage &amp; Civil Partnership" sheetId="16" r:id="rId7"/>
    <sheet name="Sexual Orientation" sheetId="6" r:id="rId8"/>
    <sheet name="Military Families" sheetId="9" r:id="rId9"/>
    <sheet name="Unpaid Care" sheetId="10" r:id="rId10"/>
    <sheet name="Paid Care" sheetId="15" r:id="rId11"/>
    <sheet name="Household Deprivation" sheetId="11" r:id="rId12"/>
    <sheet name="Lone Parents" sheetId="12" r:id="rId13"/>
    <sheet name="Rural Isolation" sheetId="13" r:id="rId14"/>
    <sheet name="Country of birth" sheetId="8" r:id="rId15"/>
    <sheet name="Dorset Council" sheetId="14" r:id="rId16"/>
    <sheet name="Dorset Council 16-64 Age Group" sheetId="17" r:id="rId1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03" i="13" l="1"/>
  <c r="G103" i="13"/>
  <c r="J103" i="13" s="1"/>
  <c r="K103" i="13" s="1"/>
  <c r="I95" i="13"/>
  <c r="G95" i="13"/>
  <c r="J95" i="13" s="1"/>
  <c r="K95" i="13" s="1"/>
  <c r="I77" i="13"/>
  <c r="G77" i="13"/>
  <c r="J77" i="13" s="1"/>
  <c r="K77" i="13" s="1"/>
  <c r="I71" i="13"/>
  <c r="G71" i="13"/>
  <c r="J71" i="13" s="1"/>
  <c r="K71" i="13" s="1"/>
  <c r="I66" i="13"/>
  <c r="G66" i="13"/>
  <c r="J66" i="13" s="1"/>
  <c r="K66" i="13" s="1"/>
  <c r="I63" i="13"/>
  <c r="G63" i="13"/>
  <c r="J63" i="13" s="1"/>
  <c r="K63" i="13" s="1"/>
  <c r="G56" i="13"/>
  <c r="J56" i="13" s="1"/>
  <c r="K56" i="13" s="1"/>
  <c r="I56" i="13"/>
  <c r="I43" i="13"/>
  <c r="I44" i="13"/>
  <c r="G43" i="13"/>
  <c r="J43" i="13" s="1"/>
  <c r="K43" i="13" s="1"/>
  <c r="G44" i="13"/>
  <c r="J44" i="13" s="1"/>
  <c r="K44" i="13" s="1"/>
  <c r="I27" i="13"/>
  <c r="I28" i="13"/>
  <c r="G27" i="13"/>
  <c r="J27" i="13" s="1"/>
  <c r="K27" i="13" s="1"/>
  <c r="G28" i="13"/>
  <c r="J28" i="13" s="1"/>
  <c r="K28" i="13" s="1"/>
  <c r="G3" i="2" l="1"/>
  <c r="G4" i="2"/>
  <c r="G5" i="2"/>
  <c r="G6" i="2"/>
  <c r="G7" i="2"/>
  <c r="G8" i="2"/>
  <c r="G9" i="2"/>
  <c r="G10" i="2"/>
  <c r="G11" i="2"/>
  <c r="G12" i="2"/>
  <c r="G13" i="2"/>
  <c r="G14" i="2"/>
  <c r="G2" i="2"/>
  <c r="E3" i="2"/>
  <c r="E4" i="2"/>
  <c r="E5" i="2"/>
  <c r="E6" i="2"/>
  <c r="E7" i="2"/>
  <c r="E8" i="2"/>
  <c r="E9" i="2"/>
  <c r="E10" i="2"/>
  <c r="E11" i="2"/>
  <c r="E12" i="2"/>
  <c r="E13" i="2"/>
  <c r="E14" i="2"/>
  <c r="E2" i="2"/>
  <c r="G6" i="16" l="1"/>
  <c r="G7" i="16"/>
  <c r="G8" i="16"/>
  <c r="G9" i="16"/>
  <c r="G10" i="16"/>
  <c r="G11" i="16"/>
  <c r="G12" i="16"/>
  <c r="G13" i="16"/>
  <c r="G14" i="16"/>
  <c r="G5" i="16"/>
  <c r="G4" i="16"/>
  <c r="G2" i="16"/>
  <c r="E6" i="16"/>
  <c r="E7" i="16"/>
  <c r="E8" i="16"/>
  <c r="E9" i="16"/>
  <c r="E10" i="16"/>
  <c r="E11" i="16"/>
  <c r="E12" i="16"/>
  <c r="E13" i="16"/>
  <c r="E14" i="16"/>
  <c r="E5" i="16"/>
  <c r="E4" i="16"/>
  <c r="E2" i="16"/>
  <c r="D3" i="16"/>
  <c r="F3" i="16"/>
  <c r="C3" i="16"/>
  <c r="E6" i="15"/>
  <c r="E7" i="15"/>
  <c r="E8" i="15"/>
  <c r="E9" i="15"/>
  <c r="E10" i="15"/>
  <c r="E11" i="15"/>
  <c r="E12" i="15"/>
  <c r="E13" i="15"/>
  <c r="E14" i="15"/>
  <c r="E4" i="15"/>
  <c r="E5" i="15"/>
  <c r="E2" i="15"/>
  <c r="D3" i="15"/>
  <c r="E3" i="15" s="1"/>
  <c r="G3" i="16" l="1"/>
  <c r="E3" i="16"/>
  <c r="I12" i="13" l="1"/>
  <c r="I13" i="13"/>
  <c r="I14" i="13"/>
  <c r="I15" i="13"/>
  <c r="I16" i="13"/>
  <c r="I17" i="13"/>
  <c r="I18" i="13"/>
  <c r="I19" i="13"/>
  <c r="I20" i="13"/>
  <c r="I21" i="13"/>
  <c r="I22" i="13"/>
  <c r="I23" i="13"/>
  <c r="I24" i="13"/>
  <c r="I25" i="13"/>
  <c r="I26" i="13"/>
  <c r="I29" i="13"/>
  <c r="I30" i="13"/>
  <c r="I31" i="13"/>
  <c r="I32" i="13"/>
  <c r="I33" i="13"/>
  <c r="I34" i="13"/>
  <c r="I35" i="13"/>
  <c r="I36" i="13"/>
  <c r="I37" i="13"/>
  <c r="I38" i="13"/>
  <c r="I39" i="13"/>
  <c r="I40" i="13"/>
  <c r="I41" i="13"/>
  <c r="I42" i="13"/>
  <c r="I45" i="13"/>
  <c r="I46" i="13"/>
  <c r="I47" i="13"/>
  <c r="I48" i="13"/>
  <c r="I49" i="13"/>
  <c r="I50" i="13"/>
  <c r="I51" i="13"/>
  <c r="I52" i="13"/>
  <c r="I53" i="13"/>
  <c r="I54" i="13"/>
  <c r="I55" i="13"/>
  <c r="I57" i="13"/>
  <c r="I58" i="13"/>
  <c r="I59" i="13"/>
  <c r="I60" i="13"/>
  <c r="I61" i="13"/>
  <c r="I62" i="13"/>
  <c r="I64" i="13"/>
  <c r="I65" i="13"/>
  <c r="I67" i="13"/>
  <c r="I68" i="13"/>
  <c r="I69" i="13"/>
  <c r="I70" i="13"/>
  <c r="I72" i="13"/>
  <c r="I73" i="13"/>
  <c r="I74" i="13"/>
  <c r="I75" i="13"/>
  <c r="I76" i="13"/>
  <c r="I78" i="13"/>
  <c r="I79" i="13"/>
  <c r="I80" i="13"/>
  <c r="I81" i="13"/>
  <c r="I82" i="13"/>
  <c r="I83" i="13"/>
  <c r="I84" i="13"/>
  <c r="I85" i="13"/>
  <c r="I86" i="13"/>
  <c r="I87" i="13"/>
  <c r="I88" i="13"/>
  <c r="I89" i="13"/>
  <c r="I90" i="13"/>
  <c r="I91" i="13"/>
  <c r="I92" i="13"/>
  <c r="I93" i="13"/>
  <c r="I94" i="13"/>
  <c r="I96" i="13"/>
  <c r="I97" i="13"/>
  <c r="I98" i="13"/>
  <c r="I99" i="13"/>
  <c r="I100" i="13"/>
  <c r="I101" i="13"/>
  <c r="I102" i="13"/>
  <c r="I104" i="13"/>
  <c r="I105" i="13"/>
  <c r="I106" i="13"/>
  <c r="G12" i="13"/>
  <c r="J12" i="13" s="1"/>
  <c r="K12" i="13" s="1"/>
  <c r="G13" i="13"/>
  <c r="J13" i="13" s="1"/>
  <c r="K13" i="13" s="1"/>
  <c r="G14" i="13"/>
  <c r="J14" i="13" s="1"/>
  <c r="K14" i="13" s="1"/>
  <c r="G15" i="13"/>
  <c r="J15" i="13" s="1"/>
  <c r="K15" i="13" s="1"/>
  <c r="G16" i="13"/>
  <c r="J16" i="13" s="1"/>
  <c r="K16" i="13" s="1"/>
  <c r="G17" i="13"/>
  <c r="J17" i="13" s="1"/>
  <c r="K17" i="13" s="1"/>
  <c r="G18" i="13"/>
  <c r="J18" i="13" s="1"/>
  <c r="K18" i="13" s="1"/>
  <c r="G19" i="13"/>
  <c r="J19" i="13" s="1"/>
  <c r="K19" i="13" s="1"/>
  <c r="G20" i="13"/>
  <c r="J20" i="13" s="1"/>
  <c r="K20" i="13" s="1"/>
  <c r="G21" i="13"/>
  <c r="J21" i="13" s="1"/>
  <c r="K21" i="13" s="1"/>
  <c r="G22" i="13"/>
  <c r="J22" i="13" s="1"/>
  <c r="K22" i="13" s="1"/>
  <c r="G23" i="13"/>
  <c r="J23" i="13" s="1"/>
  <c r="K23" i="13" s="1"/>
  <c r="G24" i="13"/>
  <c r="J24" i="13" s="1"/>
  <c r="K24" i="13" s="1"/>
  <c r="G25" i="13"/>
  <c r="J25" i="13" s="1"/>
  <c r="K25" i="13" s="1"/>
  <c r="G26" i="13"/>
  <c r="J26" i="13" s="1"/>
  <c r="K26" i="13" s="1"/>
  <c r="G29" i="13"/>
  <c r="J29" i="13" s="1"/>
  <c r="K29" i="13" s="1"/>
  <c r="G30" i="13"/>
  <c r="J30" i="13" s="1"/>
  <c r="K30" i="13" s="1"/>
  <c r="G31" i="13"/>
  <c r="J31" i="13" s="1"/>
  <c r="K31" i="13" s="1"/>
  <c r="G32" i="13"/>
  <c r="J32" i="13" s="1"/>
  <c r="K32" i="13" s="1"/>
  <c r="G33" i="13"/>
  <c r="J33" i="13" s="1"/>
  <c r="K33" i="13" s="1"/>
  <c r="G34" i="13"/>
  <c r="J34" i="13" s="1"/>
  <c r="K34" i="13" s="1"/>
  <c r="G35" i="13"/>
  <c r="J35" i="13" s="1"/>
  <c r="K35" i="13" s="1"/>
  <c r="G36" i="13"/>
  <c r="J36" i="13" s="1"/>
  <c r="K36" i="13" s="1"/>
  <c r="G37" i="13"/>
  <c r="J37" i="13" s="1"/>
  <c r="K37" i="13" s="1"/>
  <c r="G38" i="13"/>
  <c r="J38" i="13" s="1"/>
  <c r="K38" i="13" s="1"/>
  <c r="G39" i="13"/>
  <c r="J39" i="13" s="1"/>
  <c r="K39" i="13" s="1"/>
  <c r="G40" i="13"/>
  <c r="J40" i="13" s="1"/>
  <c r="K40" i="13" s="1"/>
  <c r="G41" i="13"/>
  <c r="J41" i="13" s="1"/>
  <c r="K41" i="13" s="1"/>
  <c r="G42" i="13"/>
  <c r="J42" i="13" s="1"/>
  <c r="K42" i="13" s="1"/>
  <c r="G45" i="13"/>
  <c r="J45" i="13" s="1"/>
  <c r="K45" i="13" s="1"/>
  <c r="G46" i="13"/>
  <c r="J46" i="13" s="1"/>
  <c r="K46" i="13" s="1"/>
  <c r="G47" i="13"/>
  <c r="J47" i="13" s="1"/>
  <c r="K47" i="13" s="1"/>
  <c r="G48" i="13"/>
  <c r="J48" i="13" s="1"/>
  <c r="K48" i="13" s="1"/>
  <c r="G49" i="13"/>
  <c r="J49" i="13" s="1"/>
  <c r="K49" i="13" s="1"/>
  <c r="G50" i="13"/>
  <c r="J50" i="13" s="1"/>
  <c r="K50" i="13" s="1"/>
  <c r="G51" i="13"/>
  <c r="J51" i="13" s="1"/>
  <c r="K51" i="13" s="1"/>
  <c r="G52" i="13"/>
  <c r="J52" i="13" s="1"/>
  <c r="K52" i="13" s="1"/>
  <c r="G53" i="13"/>
  <c r="J53" i="13" s="1"/>
  <c r="K53" i="13" s="1"/>
  <c r="G54" i="13"/>
  <c r="J54" i="13" s="1"/>
  <c r="K54" i="13" s="1"/>
  <c r="G55" i="13"/>
  <c r="J55" i="13" s="1"/>
  <c r="K55" i="13" s="1"/>
  <c r="G57" i="13"/>
  <c r="J57" i="13" s="1"/>
  <c r="K57" i="13" s="1"/>
  <c r="G58" i="13"/>
  <c r="J58" i="13" s="1"/>
  <c r="K58" i="13" s="1"/>
  <c r="G59" i="13"/>
  <c r="J59" i="13" s="1"/>
  <c r="K59" i="13" s="1"/>
  <c r="G60" i="13"/>
  <c r="J60" i="13" s="1"/>
  <c r="K60" i="13" s="1"/>
  <c r="G61" i="13"/>
  <c r="J61" i="13" s="1"/>
  <c r="K61" i="13" s="1"/>
  <c r="G62" i="13"/>
  <c r="J62" i="13" s="1"/>
  <c r="K62" i="13" s="1"/>
  <c r="G64" i="13"/>
  <c r="J64" i="13" s="1"/>
  <c r="K64" i="13" s="1"/>
  <c r="G65" i="13"/>
  <c r="J65" i="13" s="1"/>
  <c r="K65" i="13" s="1"/>
  <c r="G67" i="13"/>
  <c r="J67" i="13" s="1"/>
  <c r="K67" i="13" s="1"/>
  <c r="G68" i="13"/>
  <c r="J68" i="13" s="1"/>
  <c r="K68" i="13" s="1"/>
  <c r="G69" i="13"/>
  <c r="J69" i="13" s="1"/>
  <c r="K69" i="13" s="1"/>
  <c r="G70" i="13"/>
  <c r="J70" i="13" s="1"/>
  <c r="K70" i="13" s="1"/>
  <c r="G72" i="13"/>
  <c r="J72" i="13" s="1"/>
  <c r="K72" i="13" s="1"/>
  <c r="G73" i="13"/>
  <c r="J73" i="13" s="1"/>
  <c r="K73" i="13" s="1"/>
  <c r="G74" i="13"/>
  <c r="J74" i="13" s="1"/>
  <c r="K74" i="13" s="1"/>
  <c r="G75" i="13"/>
  <c r="J75" i="13" s="1"/>
  <c r="K75" i="13" s="1"/>
  <c r="G76" i="13"/>
  <c r="J76" i="13" s="1"/>
  <c r="K76" i="13" s="1"/>
  <c r="G78" i="13"/>
  <c r="J78" i="13" s="1"/>
  <c r="K78" i="13" s="1"/>
  <c r="G79" i="13"/>
  <c r="J79" i="13" s="1"/>
  <c r="K79" i="13" s="1"/>
  <c r="G80" i="13"/>
  <c r="J80" i="13" s="1"/>
  <c r="K80" i="13" s="1"/>
  <c r="G81" i="13"/>
  <c r="J81" i="13" s="1"/>
  <c r="K81" i="13" s="1"/>
  <c r="G82" i="13"/>
  <c r="J82" i="13" s="1"/>
  <c r="K82" i="13" s="1"/>
  <c r="G83" i="13"/>
  <c r="J83" i="13" s="1"/>
  <c r="K83" i="13" s="1"/>
  <c r="G84" i="13"/>
  <c r="J84" i="13" s="1"/>
  <c r="K84" i="13" s="1"/>
  <c r="G85" i="13"/>
  <c r="J85" i="13" s="1"/>
  <c r="K85" i="13" s="1"/>
  <c r="G86" i="13"/>
  <c r="J86" i="13" s="1"/>
  <c r="K86" i="13" s="1"/>
  <c r="G87" i="13"/>
  <c r="J87" i="13" s="1"/>
  <c r="K87" i="13" s="1"/>
  <c r="G88" i="13"/>
  <c r="J88" i="13" s="1"/>
  <c r="K88" i="13" s="1"/>
  <c r="G89" i="13"/>
  <c r="J89" i="13" s="1"/>
  <c r="K89" i="13" s="1"/>
  <c r="G90" i="13"/>
  <c r="J90" i="13" s="1"/>
  <c r="K90" i="13" s="1"/>
  <c r="G91" i="13"/>
  <c r="J91" i="13" s="1"/>
  <c r="K91" i="13" s="1"/>
  <c r="G92" i="13"/>
  <c r="J92" i="13" s="1"/>
  <c r="K92" i="13" s="1"/>
  <c r="G93" i="13"/>
  <c r="J93" i="13" s="1"/>
  <c r="K93" i="13" s="1"/>
  <c r="G94" i="13"/>
  <c r="J94" i="13" s="1"/>
  <c r="K94" i="13" s="1"/>
  <c r="G96" i="13"/>
  <c r="J96" i="13" s="1"/>
  <c r="K96" i="13" s="1"/>
  <c r="G97" i="13"/>
  <c r="J97" i="13" s="1"/>
  <c r="K97" i="13" s="1"/>
  <c r="G98" i="13"/>
  <c r="J98" i="13" s="1"/>
  <c r="K98" i="13" s="1"/>
  <c r="G99" i="13"/>
  <c r="J99" i="13" s="1"/>
  <c r="K99" i="13" s="1"/>
  <c r="G100" i="13"/>
  <c r="J100" i="13" s="1"/>
  <c r="K100" i="13" s="1"/>
  <c r="G101" i="13"/>
  <c r="J101" i="13" s="1"/>
  <c r="K101" i="13" s="1"/>
  <c r="G102" i="13"/>
  <c r="J102" i="13" s="1"/>
  <c r="K102" i="13" s="1"/>
  <c r="G104" i="13"/>
  <c r="J104" i="13" s="1"/>
  <c r="K104" i="13" s="1"/>
  <c r="G105" i="13"/>
  <c r="J105" i="13" s="1"/>
  <c r="K105" i="13" s="1"/>
  <c r="G106" i="13"/>
  <c r="J106" i="13" s="1"/>
  <c r="K106" i="13" s="1"/>
  <c r="L5" i="10" l="1"/>
  <c r="L3" i="10"/>
  <c r="L4" i="10"/>
  <c r="J5" i="10"/>
  <c r="J3" i="10"/>
  <c r="J4" i="10"/>
  <c r="H5" i="10"/>
  <c r="H3" i="10"/>
  <c r="H4" i="10"/>
  <c r="F5" i="10"/>
  <c r="F3" i="10"/>
  <c r="F4" i="10"/>
  <c r="E7" i="9"/>
  <c r="F7" i="9"/>
  <c r="G7" i="9"/>
  <c r="H7" i="9"/>
  <c r="J7" i="9"/>
  <c r="K7" i="9"/>
  <c r="L7" i="9"/>
  <c r="M7" i="9"/>
  <c r="N7" i="9"/>
  <c r="C7" i="9"/>
  <c r="L6" i="11"/>
  <c r="J6" i="11"/>
  <c r="H6" i="11"/>
  <c r="F6" i="11"/>
  <c r="D6" i="11"/>
  <c r="C6" i="11"/>
  <c r="L5" i="11"/>
  <c r="J5" i="11"/>
  <c r="H5" i="11"/>
  <c r="F5" i="11"/>
  <c r="D5" i="11"/>
  <c r="C5" i="11"/>
  <c r="E5" i="11" l="1"/>
  <c r="G5" i="11"/>
  <c r="E6" i="11"/>
  <c r="K5" i="11"/>
  <c r="M5" i="11"/>
  <c r="I6" i="11"/>
  <c r="K6" i="11"/>
  <c r="I5" i="11"/>
  <c r="M6" i="11"/>
  <c r="G6" i="11"/>
  <c r="D4" i="6"/>
  <c r="C4" i="6"/>
  <c r="E4" i="6" s="1"/>
  <c r="D5" i="6"/>
  <c r="C5" i="6"/>
  <c r="D3" i="6"/>
  <c r="C3" i="6"/>
  <c r="E3" i="6" s="1"/>
  <c r="C5" i="5"/>
  <c r="C6" i="5"/>
  <c r="C4" i="5"/>
  <c r="D4" i="4"/>
  <c r="F4" i="4"/>
  <c r="C4" i="4"/>
  <c r="D5" i="4"/>
  <c r="F5" i="4"/>
  <c r="C5" i="4"/>
  <c r="D3" i="4"/>
  <c r="F3" i="4"/>
  <c r="C3" i="4"/>
  <c r="G3" i="4" s="1"/>
  <c r="G4" i="4" l="1"/>
  <c r="G5" i="4"/>
  <c r="E4" i="4"/>
  <c r="E5" i="4"/>
  <c r="H5" i="4" s="1"/>
  <c r="E3" i="4"/>
  <c r="H3" i="4" s="1"/>
  <c r="E5" i="6"/>
  <c r="E10" i="6"/>
  <c r="E11" i="6"/>
  <c r="E12" i="6"/>
  <c r="E13" i="6"/>
  <c r="E14" i="6"/>
  <c r="E9" i="6"/>
  <c r="H4" i="4" l="1"/>
  <c r="E7" i="6"/>
  <c r="E8" i="6"/>
  <c r="E2" i="6"/>
  <c r="E6" i="6"/>
  <c r="G7" i="4" l="1"/>
  <c r="G9" i="4"/>
  <c r="G10" i="4"/>
  <c r="G11" i="4"/>
  <c r="G12" i="4"/>
  <c r="G13" i="4"/>
  <c r="G14" i="4"/>
  <c r="G6" i="4"/>
  <c r="G8" i="4"/>
  <c r="G2" i="4"/>
  <c r="E7" i="4"/>
  <c r="E9" i="4"/>
  <c r="H9" i="4" s="1"/>
  <c r="E10" i="4"/>
  <c r="E11" i="4"/>
  <c r="E12" i="4"/>
  <c r="H12" i="4" s="1"/>
  <c r="E13" i="4"/>
  <c r="H13" i="4" s="1"/>
  <c r="E14" i="4"/>
  <c r="E6" i="4"/>
  <c r="E8" i="4"/>
  <c r="H8" i="4" s="1"/>
  <c r="E2" i="4"/>
  <c r="H2" i="4" s="1"/>
  <c r="H7" i="4" l="1"/>
  <c r="H14" i="4"/>
  <c r="H6" i="4"/>
  <c r="H11" i="4"/>
  <c r="H10" i="4"/>
</calcChain>
</file>

<file path=xl/sharedStrings.xml><?xml version="1.0" encoding="utf-8"?>
<sst xmlns="http://schemas.openxmlformats.org/spreadsheetml/2006/main" count="1143" uniqueCount="443">
  <si>
    <t>Name</t>
  </si>
  <si>
    <t>Census Code</t>
  </si>
  <si>
    <t>All Persons</t>
  </si>
  <si>
    <t>All Males</t>
  </si>
  <si>
    <t>All Females</t>
  </si>
  <si>
    <t>England and Wales</t>
  </si>
  <si>
    <t>E92000001</t>
  </si>
  <si>
    <t>E06000028</t>
  </si>
  <si>
    <t>E10000009</t>
  </si>
  <si>
    <t>E06000029</t>
  </si>
  <si>
    <t>E07000048</t>
  </si>
  <si>
    <t>East Dorset</t>
  </si>
  <si>
    <t>E07000049</t>
  </si>
  <si>
    <t>North Dorset</t>
  </si>
  <si>
    <t>E07000050</t>
  </si>
  <si>
    <t>Purbeck</t>
  </si>
  <si>
    <t>E07000051</t>
  </si>
  <si>
    <t>West Dorset</t>
  </si>
  <si>
    <t>E07000052</t>
  </si>
  <si>
    <t>Weymouth and Portland</t>
  </si>
  <si>
    <t>E07000053</t>
  </si>
  <si>
    <t>Area code</t>
  </si>
  <si>
    <t>Area name</t>
  </si>
  <si>
    <t>All categories: Religion</t>
  </si>
  <si>
    <t>Christian</t>
  </si>
  <si>
    <t>Buddhist</t>
  </si>
  <si>
    <t>Hindu</t>
  </si>
  <si>
    <t>Jewish</t>
  </si>
  <si>
    <t>Muslim</t>
  </si>
  <si>
    <t>Sikh</t>
  </si>
  <si>
    <t>Other religion</t>
  </si>
  <si>
    <t>No religion</t>
  </si>
  <si>
    <t>Religion not stated</t>
  </si>
  <si>
    <t>Number</t>
  </si>
  <si>
    <t>Percentage</t>
  </si>
  <si>
    <t>White: English/Welsh/Scottish/Northern Irish/British</t>
  </si>
  <si>
    <t>White: Gypsy or Irish Traveller</t>
  </si>
  <si>
    <t>All categories: Living arrangements</t>
  </si>
  <si>
    <t>Living in a couple: In a registered same-sex civil partnership or cohabiting (same-sex)</t>
  </si>
  <si>
    <t>% Living in a couple: In a registered same-sex civil partnership or cohabiting (same-sex)</t>
  </si>
  <si>
    <t>Persons Age 0 to 15</t>
  </si>
  <si>
    <t>Persons Age 16 to 64</t>
  </si>
  <si>
    <t>Persons Age 65+</t>
  </si>
  <si>
    <t>% Persons Age 65+</t>
  </si>
  <si>
    <t>% Age 16 to 64</t>
  </si>
  <si>
    <t>% Age 0 to 15</t>
  </si>
  <si>
    <t>% Males</t>
  </si>
  <si>
    <t>% Females</t>
  </si>
  <si>
    <t>Source</t>
  </si>
  <si>
    <t>Census 2021</t>
  </si>
  <si>
    <t>Language</t>
  </si>
  <si>
    <t>META DATA</t>
  </si>
  <si>
    <t>Contributor</t>
  </si>
  <si>
    <t>Coverage</t>
  </si>
  <si>
    <t>Creator</t>
  </si>
  <si>
    <t>Date</t>
  </si>
  <si>
    <t>Description</t>
  </si>
  <si>
    <t>Format</t>
  </si>
  <si>
    <t>Identifier</t>
  </si>
  <si>
    <t>English</t>
  </si>
  <si>
    <t>Publisher</t>
  </si>
  <si>
    <t>DCC</t>
  </si>
  <si>
    <t>Relation</t>
  </si>
  <si>
    <t>Subject</t>
  </si>
  <si>
    <t>Title</t>
  </si>
  <si>
    <t>Type</t>
  </si>
  <si>
    <t>Dataset</t>
  </si>
  <si>
    <t>Meta Data Conforming to the fifteen element Dublin Core Meta Data Initiative</t>
  </si>
  <si>
    <t>http://dublincore.org/documents/dces/</t>
  </si>
  <si>
    <t>Next release</t>
  </si>
  <si>
    <t xml:space="preserve">Dorset Local Authority </t>
  </si>
  <si>
    <t>Diversity Data</t>
  </si>
  <si>
    <t>Excel</t>
  </si>
  <si>
    <t>BCP (Bournemouth, Christchurch &amp; Poole)</t>
  </si>
  <si>
    <t>Dorset Council</t>
  </si>
  <si>
    <t>Source: Census 2011, table KS209EW</t>
  </si>
  <si>
    <t>Source: Census 2011, table QS108EW</t>
  </si>
  <si>
    <t>Source: Census 2011, table KS301EW</t>
  </si>
  <si>
    <t>Source: Census 2011, table KS204EW</t>
  </si>
  <si>
    <t xml:space="preserve">https://www.dorsetforyou.gov.uk/your-council/equality-and-diversity/community-research-and-consultation/community-research-and-consultation.aspx </t>
  </si>
  <si>
    <t>Are you using this spreadsheet to complete an equality impact assessment (EqIA)?
If so, you may find the equality and diversity section on dorsetforyou useful:</t>
  </si>
  <si>
    <t>All usual residents living in a household where the Household Representative Person (HRP) is a member of the armed forces</t>
  </si>
  <si>
    <t>HRP aged 16 to 24</t>
  </si>
  <si>
    <t>HRP aged 25 to 34</t>
  </si>
  <si>
    <t>HRP aged 35 to 49</t>
  </si>
  <si>
    <t>HRP aged 50 and over</t>
  </si>
  <si>
    <t>Associated persons in household aged 0 to 15</t>
  </si>
  <si>
    <t xml:space="preserve"> Associated persons in household ages 16 to 24</t>
  </si>
  <si>
    <t>Associated persons in household aged 25 to 34</t>
  </si>
  <si>
    <t xml:space="preserve"> Associated persons in household aged 35 to 49</t>
  </si>
  <si>
    <t>Associated persons in household  aged 50 and over</t>
  </si>
  <si>
    <t>% of usual residents born in United Kingdom</t>
  </si>
  <si>
    <t>% of usual residentsborn in England</t>
  </si>
  <si>
    <t>% of usual residents born in Northern Ireland</t>
  </si>
  <si>
    <t>% of usual residents born in Scotland</t>
  </si>
  <si>
    <t>% of usual residents born in Wales</t>
  </si>
  <si>
    <t>% of usual residents born in Ireland</t>
  </si>
  <si>
    <t>% of usual residents born in EU: Member countries in March 2001</t>
  </si>
  <si>
    <t>% of usual residents born in EU: Accession countries April 2001 to March 2011</t>
  </si>
  <si>
    <t>% of usual residents born in other countries</t>
  </si>
  <si>
    <t>Source: 2011 Census Table AF002</t>
  </si>
  <si>
    <t>Dorset CCG Area</t>
  </si>
  <si>
    <t>Area</t>
  </si>
  <si>
    <t>All Usual Residents</t>
  </si>
  <si>
    <t xml:space="preserve">Day to Day Activities limited a Lot </t>
  </si>
  <si>
    <t>% Day to day activities limited a lot</t>
  </si>
  <si>
    <t>Day to Day Activitie limited a little</t>
  </si>
  <si>
    <t>% Day to Day Activities Limited a little</t>
  </si>
  <si>
    <t>% % Day to Day Activities Limited</t>
  </si>
  <si>
    <t>Rebecca Murphy</t>
  </si>
  <si>
    <t>Data for Equality Impact Assessments</t>
  </si>
  <si>
    <t>Provides no unpaid care</t>
  </si>
  <si>
    <t>Provides 1 to 19 hours unpaid care a week</t>
  </si>
  <si>
    <t>% Provides 1 to 19 hours unpaid care a week</t>
  </si>
  <si>
    <t>Provides 20 to 49 hours unpaid care a week</t>
  </si>
  <si>
    <t>% Provides 20 to 49 hours unpaid care a week</t>
  </si>
  <si>
    <t>Provides 50 or more hours unpaid care a week</t>
  </si>
  <si>
    <t>% Provides 50 or more hours unpaid care a week</t>
  </si>
  <si>
    <t>All categories: Provision of unpaid care</t>
  </si>
  <si>
    <t>Provides Unpaid Care</t>
  </si>
  <si>
    <t>% Provides Unpaid Care</t>
  </si>
  <si>
    <t>Source: Census 2011 table KS301EW</t>
  </si>
  <si>
    <t>Code</t>
  </si>
  <si>
    <t>All households: Classification of household deprivation</t>
  </si>
  <si>
    <t>Household is not deprived in any dimension</t>
  </si>
  <si>
    <t>Household is deprived in 1 dimension</t>
  </si>
  <si>
    <t>Household is deprived in 2 dimensions</t>
  </si>
  <si>
    <t>Household is deprived in 3 dimensions</t>
  </si>
  <si>
    <t>Household is deprived in 4 dimensions</t>
  </si>
  <si>
    <t>All households: Household composition</t>
  </si>
  <si>
    <t>% of Lone Parent households</t>
  </si>
  <si>
    <t xml:space="preserve"> Lone parent household: Total</t>
  </si>
  <si>
    <t>Lone parent household: One dependent child</t>
  </si>
  <si>
    <t>% Lone parent household: One dependent child</t>
  </si>
  <si>
    <t>Lone parent household: Two or more dependent children</t>
  </si>
  <si>
    <t>% Lone parent household: Two or more dependent children</t>
  </si>
  <si>
    <t>Lone parent household: All children non-dependent</t>
  </si>
  <si>
    <t>% Lone parent household: All children non-dependent</t>
  </si>
  <si>
    <t>Source: Census 2011 table QS119EW</t>
  </si>
  <si>
    <t>Source: Census 2011 table QS113EW</t>
  </si>
  <si>
    <t>Allen Valley</t>
  </si>
  <si>
    <t>The Iwernes</t>
  </si>
  <si>
    <t>Halstock</t>
  </si>
  <si>
    <t>Holt</t>
  </si>
  <si>
    <t>The Lower Tarrants and Blandford Camp</t>
  </si>
  <si>
    <t>Cam Vale</t>
  </si>
  <si>
    <t>Broadwindsor</t>
  </si>
  <si>
    <t>Frome Valley</t>
  </si>
  <si>
    <t>Cranborne Chase</t>
  </si>
  <si>
    <t>Lydden Vale</t>
  </si>
  <si>
    <t>Chesil Bank</t>
  </si>
  <si>
    <t>Riversdale</t>
  </si>
  <si>
    <t>The North Winterbornes</t>
  </si>
  <si>
    <t>Ashley Heath</t>
  </si>
  <si>
    <t>Cerne Valley</t>
  </si>
  <si>
    <t>West Purbeck</t>
  </si>
  <si>
    <t>The Beacon</t>
  </si>
  <si>
    <t>Loders</t>
  </si>
  <si>
    <t>Marshwood Vale</t>
  </si>
  <si>
    <t>The Stours</t>
  </si>
  <si>
    <t>Burton Bradstock</t>
  </si>
  <si>
    <t>Netherbury</t>
  </si>
  <si>
    <t>Owermoigne South &amp; Osmington</t>
  </si>
  <si>
    <t>Stalbridge Environs</t>
  </si>
  <si>
    <t>Verwood Ebblake</t>
  </si>
  <si>
    <t>Queen Thorne</t>
  </si>
  <si>
    <t>Pamphill &amp; Shapwick</t>
  </si>
  <si>
    <t>Winfrith</t>
  </si>
  <si>
    <t>St Leonards Grange</t>
  </si>
  <si>
    <t>Creech Barrow</t>
  </si>
  <si>
    <t>Milton Abbas &amp; Hilton</t>
  </si>
  <si>
    <t>Fortuneswell South</t>
  </si>
  <si>
    <t>Motcombe</t>
  </si>
  <si>
    <t>St Leonards &amp; St Ives West</t>
  </si>
  <si>
    <t>Bourton &amp; District</t>
  </si>
  <si>
    <t>Beaminster Environs</t>
  </si>
  <si>
    <t>Winterborne St. Martin</t>
  </si>
  <si>
    <t>Matravers &amp; Mordens</t>
  </si>
  <si>
    <t>Sandford North &amp; Holton Heath</t>
  </si>
  <si>
    <t>Blandford Hilltop</t>
  </si>
  <si>
    <t>Chideock &amp; Symondsbury</t>
  </si>
  <si>
    <t>Charminster</t>
  </si>
  <si>
    <t>Crane</t>
  </si>
  <si>
    <t>Maiden Newton</t>
  </si>
  <si>
    <t>Bulbarrow</t>
  </si>
  <si>
    <t>Verwood Potterne &amp; Woolsbridge</t>
  </si>
  <si>
    <t>Puddletown</t>
  </si>
  <si>
    <t>Stapehill</t>
  </si>
  <si>
    <t>Piddle Valley</t>
  </si>
  <si>
    <t>Blandford Camp</t>
  </si>
  <si>
    <t>Upwey and Broadwey West</t>
  </si>
  <si>
    <t>Ferndown Leeson</t>
  </si>
  <si>
    <t>Bothenhampton &amp; West Bay</t>
  </si>
  <si>
    <t>Lytchett Minster &amp; Lytchett Bay</t>
  </si>
  <si>
    <t>Southwell and Portland Bill</t>
  </si>
  <si>
    <t>Verwood Newtown</t>
  </si>
  <si>
    <t>St Ives</t>
  </si>
  <si>
    <t>Ferndown Coppice &amp; Clayford</t>
  </si>
  <si>
    <t>Sixpenny Handley</t>
  </si>
  <si>
    <t>Wareham Northmoor Park</t>
  </si>
  <si>
    <t>Upwey and Broadwey East</t>
  </si>
  <si>
    <t>Portman</t>
  </si>
  <si>
    <t>Sturminster Newton Environs</t>
  </si>
  <si>
    <t>Langton</t>
  </si>
  <si>
    <t>Ferndown Tricketts Cross East</t>
  </si>
  <si>
    <t>Durweston &amp; Stourpaine</t>
  </si>
  <si>
    <t>Corfe Mullen North</t>
  </si>
  <si>
    <t>Verwood Dewlands</t>
  </si>
  <si>
    <t>Ferndown The Warren</t>
  </si>
  <si>
    <t>Milton</t>
  </si>
  <si>
    <t>Ferndown Pinewood</t>
  </si>
  <si>
    <t>Fordington Fields</t>
  </si>
  <si>
    <t>Bere Regis</t>
  </si>
  <si>
    <t>Longham</t>
  </si>
  <si>
    <t>Colehill The Vineries</t>
  </si>
  <si>
    <t>Verwood Noon Hill</t>
  </si>
  <si>
    <t>Corfe Mullen Phelipps</t>
  </si>
  <si>
    <t>Sturminster Marshall</t>
  </si>
  <si>
    <t>Wareham Northport</t>
  </si>
  <si>
    <t>Tophill East Grove Road</t>
  </si>
  <si>
    <t>Sturminster Newton Town</t>
  </si>
  <si>
    <t>Bradpole</t>
  </si>
  <si>
    <t>Sherborne Lenthay and Barton Farm</t>
  </si>
  <si>
    <t>Wey Valley and Nottington Redlands</t>
  </si>
  <si>
    <t>Preston Overcoombe</t>
  </si>
  <si>
    <t>1 car or van in household</t>
  </si>
  <si>
    <t>E01020389 : East Dorset 001C</t>
  </si>
  <si>
    <t>E01020397 : East Dorset 001D</t>
  </si>
  <si>
    <t>E01020417 : East Dorset 002B</t>
  </si>
  <si>
    <t>E01020418 : East Dorset 002C</t>
  </si>
  <si>
    <t>E01020419 : East Dorset 002D</t>
  </si>
  <si>
    <t>E01020412 : East Dorset 003B</t>
  </si>
  <si>
    <t>E01020413 : East Dorset 003C</t>
  </si>
  <si>
    <t>E01020403 : East Dorset 004A</t>
  </si>
  <si>
    <t>E01020404 : East Dorset 004B</t>
  </si>
  <si>
    <t>E01020405 : East Dorset 004C</t>
  </si>
  <si>
    <t>E01020406 : East Dorset 004D</t>
  </si>
  <si>
    <t>E01020396 : East Dorset 005A</t>
  </si>
  <si>
    <t>E01020398 : East Dorset 005B</t>
  </si>
  <si>
    <t>E01020409 : East Dorset 005C</t>
  </si>
  <si>
    <t>E01020410 : East Dorset 005D</t>
  </si>
  <si>
    <t>E01020381 : East Dorset 007D</t>
  </si>
  <si>
    <t>E01020390 : East Dorset 008A</t>
  </si>
  <si>
    <t>E01020391 : East Dorset 008B</t>
  </si>
  <si>
    <t>E01020393 : East Dorset 008D</t>
  </si>
  <si>
    <t>E01020375 : East Dorset 009A</t>
  </si>
  <si>
    <t>E01020376 : East Dorset 009B</t>
  </si>
  <si>
    <t>E01020408 : East Dorset 009E</t>
  </si>
  <si>
    <t>E01020399 : East Dorset 011B</t>
  </si>
  <si>
    <t>E01020384 : East Dorset 012C</t>
  </si>
  <si>
    <t>E01020386 : East Dorset 012E</t>
  </si>
  <si>
    <t>E01020440 : North Dorset 002A</t>
  </si>
  <si>
    <t>E01020450 : North Dorset 002B</t>
  </si>
  <si>
    <t>E01020462 : North Dorset 002D</t>
  </si>
  <si>
    <t>E01033158 : North Dorset 002F</t>
  </si>
  <si>
    <t>E01020433 : North Dorset 004A</t>
  </si>
  <si>
    <t>E01020458 : North Dorset 004D</t>
  </si>
  <si>
    <t>E01020459 : North Dorset 004E</t>
  </si>
  <si>
    <t>E01020444 : North Dorset 005A</t>
  </si>
  <si>
    <t>E01020445 : North Dorset 005B</t>
  </si>
  <si>
    <t>E01020460 : North Dorset 005D</t>
  </si>
  <si>
    <t>E01020442 : North Dorset 006A</t>
  </si>
  <si>
    <t>E01020452 : North Dorset 006B</t>
  </si>
  <si>
    <t>E01020453 : North Dorset 006C</t>
  </si>
  <si>
    <t>E01033154 : North Dorset 006E</t>
  </si>
  <si>
    <t>E01033159 : North Dorset 006F</t>
  </si>
  <si>
    <t>E01020436 : North Dorset 007B</t>
  </si>
  <si>
    <t>E01020431 : North Dorset 008B</t>
  </si>
  <si>
    <t>E01020432 : North Dorset 008C</t>
  </si>
  <si>
    <t>E01020441 : North Dorset 008D</t>
  </si>
  <si>
    <t>E01020448 : North Dorset 008E</t>
  </si>
  <si>
    <t>E01020465 : Purbeck 001A</t>
  </si>
  <si>
    <t>E01020469 : Purbeck 001B</t>
  </si>
  <si>
    <t>E01020474 : Purbeck 002D</t>
  </si>
  <si>
    <t>E01020476 : Purbeck 003A</t>
  </si>
  <si>
    <t>E01020487 : Purbeck 003E</t>
  </si>
  <si>
    <t>E01020488 : Purbeck 003F</t>
  </si>
  <si>
    <t>E01020489 : Purbeck 004A</t>
  </si>
  <si>
    <t>E01020490 : Purbeck 004B</t>
  </si>
  <si>
    <t>E01020467 : Purbeck 005B</t>
  </si>
  <si>
    <t>E01020468 : Purbeck 005C</t>
  </si>
  <si>
    <t>E01032642 : West Dorset 001H</t>
  </si>
  <si>
    <t>E01020508 : West Dorset 002B</t>
  </si>
  <si>
    <t>E01020541 : West Dorset 002C</t>
  </si>
  <si>
    <t>E01020494 : West Dorset 003A</t>
  </si>
  <si>
    <t>E01020506 : West Dorset 003D</t>
  </si>
  <si>
    <t>E01020530 : West Dorset 003E</t>
  </si>
  <si>
    <t>E01020534 : West Dorset 003F</t>
  </si>
  <si>
    <t>E01020509 : West Dorset 004A</t>
  </si>
  <si>
    <t>E01020510 : West Dorset 004B</t>
  </si>
  <si>
    <t>E01020529 : West Dorset 004C</t>
  </si>
  <si>
    <t>E01020539 : West Dorset 004D</t>
  </si>
  <si>
    <t>E01020540 : West Dorset 004E</t>
  </si>
  <si>
    <t>E01020535 : West Dorset 005D</t>
  </si>
  <si>
    <t>E01020498 : West Dorset 006A</t>
  </si>
  <si>
    <t>E01020507 : West Dorset 007A</t>
  </si>
  <si>
    <t>E01020517 : West Dorset 007B</t>
  </si>
  <si>
    <t>E01020531 : West Dorset 007C</t>
  </si>
  <si>
    <t>E01020536 : West Dorset 007D</t>
  </si>
  <si>
    <t>E01020504 : West Dorset 008C</t>
  </si>
  <si>
    <t>E01020520 : West Dorset 010C</t>
  </si>
  <si>
    <t>E01020537 : West Dorset 011B</t>
  </si>
  <si>
    <t>E01020549 : West Dorset 011D</t>
  </si>
  <si>
    <t>E01020512 : West Dorset 012A</t>
  </si>
  <si>
    <t>E01020570 : Weymouth and Portland 001C</t>
  </si>
  <si>
    <t>E01020571 : Weymouth and Portland 001D</t>
  </si>
  <si>
    <t>E01020557 : Weymouth and Portland 002A</t>
  </si>
  <si>
    <t>E01020579 : Weymouth and Portland 003D</t>
  </si>
  <si>
    <t>E01020563 : Weymouth and Portland 008A</t>
  </si>
  <si>
    <t>E01033200 : Weymouth and Portland 008E</t>
  </si>
  <si>
    <t>E01020566 : Weymouth and Portland 009D</t>
  </si>
  <si>
    <t>1 car or less in household</t>
  </si>
  <si>
    <t>Total Number of Households</t>
  </si>
  <si>
    <t>Households with no car or van</t>
  </si>
  <si>
    <t>% of Households with no car or van</t>
  </si>
  <si>
    <t>% 1 car or van in household</t>
  </si>
  <si>
    <t>% 1 car or less in household</t>
  </si>
  <si>
    <t>Local Authority Code</t>
  </si>
  <si>
    <t>Local Authority Name</t>
  </si>
  <si>
    <t>LSOA Name</t>
  </si>
  <si>
    <t>Lower Super Output Areas (LSOA) that fall in the top 20% most deprived nationally for access to services</t>
  </si>
  <si>
    <t>Total Number of households</t>
  </si>
  <si>
    <t>% of households that fall within the top 20% of areas most deprived nationally for access to services</t>
  </si>
  <si>
    <t>Sum of households that fall within the top 20% of areas most deprived nationally for access to services</t>
  </si>
  <si>
    <t>sum of households that fall within the top 20% of areas most deprived nationally for access to services that have no car or van</t>
  </si>
  <si>
    <t>% of households that fall within the top 20% of areas most deprived nationally for access to services that have no car or van</t>
  </si>
  <si>
    <t>Sum of households that fall within the top 20% of areas most deprived nationally for access to services that have 1 car or van in household</t>
  </si>
  <si>
    <t>% of households that fall within the top 20% of areas most deprived nationally for access to services that have 1 car or van in household</t>
  </si>
  <si>
    <t>Sum of households that fall within the top 20% of areas most deprived nationally for access to services that have 1 car or less in household</t>
  </si>
  <si>
    <t>% of households that fall within the top 20% of areas most deprived nationally for access to services that have 1 car or less in household</t>
  </si>
  <si>
    <t>Age</t>
  </si>
  <si>
    <t xml:space="preserve">Disability </t>
  </si>
  <si>
    <t xml:space="preserve">Gender Identity </t>
  </si>
  <si>
    <t>No data available for Dorset Council Area</t>
  </si>
  <si>
    <t>Pregnancy &amp; Maternity</t>
  </si>
  <si>
    <t>Race &amp; Ethnicty</t>
  </si>
  <si>
    <t>All usual residents</t>
  </si>
  <si>
    <t>Mixed/multiple ethnic groups</t>
  </si>
  <si>
    <t>Asian/Asian British</t>
  </si>
  <si>
    <t>Black/African/Caribbean/Black British</t>
  </si>
  <si>
    <t>Other ethnic group</t>
  </si>
  <si>
    <t>Other White</t>
  </si>
  <si>
    <t>% White British and Northern Irish</t>
  </si>
  <si>
    <t>%Other White</t>
  </si>
  <si>
    <t>% Mixed/multiple ethnic groups</t>
  </si>
  <si>
    <t>% Asian/Asian British</t>
  </si>
  <si>
    <t>% Black/African/Caribbean/Black British</t>
  </si>
  <si>
    <t>% Other ethnic group</t>
  </si>
  <si>
    <t xml:space="preserve">Source: Census 2011, KS201EW </t>
  </si>
  <si>
    <t>% White: Gypsy or Irish Traveller</t>
  </si>
  <si>
    <t>Religion or belief</t>
  </si>
  <si>
    <t>Sexual Orientation</t>
  </si>
  <si>
    <t>Sex</t>
  </si>
  <si>
    <t>Marriage or Civil Partnership</t>
  </si>
  <si>
    <t>Carers</t>
  </si>
  <si>
    <t>Rural Isolation</t>
  </si>
  <si>
    <t>Single Parent Family</t>
  </si>
  <si>
    <t>Poverty</t>
  </si>
  <si>
    <t xml:space="preserve">Military </t>
  </si>
  <si>
    <t>% Christian</t>
  </si>
  <si>
    <t>% Buddhist</t>
  </si>
  <si>
    <t>% Hindu</t>
  </si>
  <si>
    <t>% Jewish</t>
  </si>
  <si>
    <t>% Muslim</t>
  </si>
  <si>
    <t>% Sikh</t>
  </si>
  <si>
    <t>% Other religion</t>
  </si>
  <si>
    <t>% No religion</t>
  </si>
  <si>
    <t>% Religion not stated</t>
  </si>
  <si>
    <t>Source: 2017 Mid-Year Estimates, Office for National Statistics</t>
  </si>
  <si>
    <t>Source: Census 2011, Office for National Statistics</t>
  </si>
  <si>
    <t>All Clients receiving Carers Allowance in August 2018</t>
  </si>
  <si>
    <t>All Clients receiving Carers Allowance</t>
  </si>
  <si>
    <t>% of current population receiving Carers Allowance</t>
  </si>
  <si>
    <t>Current Population</t>
  </si>
  <si>
    <t>Source: Carers Allowance August 2018, DWP</t>
  </si>
  <si>
    <t>All categories: Marital and civil partnership status</t>
  </si>
  <si>
    <t>Married</t>
  </si>
  <si>
    <t>In a registered same-sex civil partnership</t>
  </si>
  <si>
    <t>Source Census 2011 Table DC1107EW</t>
  </si>
  <si>
    <t>% Married</t>
  </si>
  <si>
    <t>% In a registered same-sex civil partnership</t>
  </si>
  <si>
    <t>All Ususal Residents aged 16+</t>
  </si>
  <si>
    <t>Age 16-64</t>
  </si>
  <si>
    <t>Dorset Council Aged 16-64</t>
  </si>
  <si>
    <t>Aged 16-64</t>
  </si>
  <si>
    <t>Conception rate for 1,000 women aged between 15-44 in Dorset (incl. Christchurch) is 70.3</t>
  </si>
  <si>
    <t>Source: 2017 Conception Statistics E&amp;W, ONS</t>
  </si>
  <si>
    <t xml:space="preserve">All Ususal Residents </t>
  </si>
  <si>
    <t>NO SEPARATE DATA AVAILABLE FOR 16-64 AGE GROUP</t>
  </si>
  <si>
    <t>NO SEPARATE DATA AVAILABLE FOR AGED 16-64</t>
  </si>
  <si>
    <t>Tables:</t>
  </si>
  <si>
    <t>Ethnicity</t>
  </si>
  <si>
    <t>Disability</t>
  </si>
  <si>
    <t>Religion</t>
  </si>
  <si>
    <t>Marriage &amp; Civil Partnership</t>
  </si>
  <si>
    <t>Military Families</t>
  </si>
  <si>
    <t>Unpaid Care</t>
  </si>
  <si>
    <t>Paid Care</t>
  </si>
  <si>
    <t>Household Deprivation</t>
  </si>
  <si>
    <t>Lone Parents</t>
  </si>
  <si>
    <t>Country of Birth</t>
  </si>
  <si>
    <t>Dorset Council Area</t>
  </si>
  <si>
    <t>Dorset Council Area ages 16-64</t>
  </si>
  <si>
    <t>Source: Carers Allowance, August 2018, Department for Work and Pensions</t>
  </si>
  <si>
    <t>Source: 2018 Mid-year estimates, ONS</t>
  </si>
  <si>
    <t>Pre-unitary Authority DCC</t>
  </si>
  <si>
    <t>Pre-unitary Authority Bournemouth</t>
  </si>
  <si>
    <t>Pre-unitary Authority Poole</t>
  </si>
  <si>
    <t>Pre-unitary Authority Christchurch</t>
  </si>
  <si>
    <t>Pre-unitary Authority East Dorset</t>
  </si>
  <si>
    <t>Pre-unitary Authority North Dorset</t>
  </si>
  <si>
    <t>Pre-unitary Authority Purbeck</t>
  </si>
  <si>
    <t>Pre-unitary Authority West Dorset</t>
  </si>
  <si>
    <t>Pre-unitary Authority Weymouth and Portland</t>
  </si>
  <si>
    <t>E06000059</t>
  </si>
  <si>
    <t>E06000058</t>
  </si>
  <si>
    <t>E38000045</t>
  </si>
  <si>
    <t>Source: 2018 MYE, Office for National Statistics</t>
  </si>
  <si>
    <t>Census 2011, Mid Year Estimates 2018</t>
  </si>
  <si>
    <t>ONS Census Data 2011 and Mid Year Estimates 2018</t>
  </si>
  <si>
    <t>Source: 2018 Mid-Year Estimates, Office for National Statistics</t>
  </si>
  <si>
    <t>West Moors Pinehurst</t>
  </si>
  <si>
    <t>Colehill North</t>
  </si>
  <si>
    <t>Shaftesbury Christy's</t>
  </si>
  <si>
    <t>Shaftesbury Grosvenor</t>
  </si>
  <si>
    <t>Blandford Damory Down</t>
  </si>
  <si>
    <t>Sandford South</t>
  </si>
  <si>
    <t>Castle</t>
  </si>
  <si>
    <t>Yetminster</t>
  </si>
  <si>
    <t>Broadmayne</t>
  </si>
  <si>
    <t>Rodwell and the Nothe</t>
  </si>
  <si>
    <t>E01020425 : East Dorset 006E</t>
  </si>
  <si>
    <t>E01020379 : East Dorset 007B</t>
  </si>
  <si>
    <t>E01020455 : North Dorset 003B</t>
  </si>
  <si>
    <t>E01020456 : North Dorset 003C</t>
  </si>
  <si>
    <t>E01020435 : North Dorset 007A</t>
  </si>
  <si>
    <t>E01020477 : Purbeck 003B</t>
  </si>
  <si>
    <t>E01020466 : Purbeck 005A</t>
  </si>
  <si>
    <t>E01020550 : West Dorset 002D</t>
  </si>
  <si>
    <t>E01020505 : West Dorset 011A</t>
  </si>
  <si>
    <t>E01020581 : Weymouth and Portland 004E</t>
  </si>
  <si>
    <t>Source: Census 2011, Office for National Statistics, 2019 Indices of Deprivation</t>
  </si>
  <si>
    <t>2019 2018 Mid-Year Estimates, Census 2011, Office for National Statistics, 2019 Indices of Deprivation DCLG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</si>
</sst>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_-;\-* #,##0_-;_-* &quot;-&quot;??_-;_-@_-"/>
    <numFmt numFmtId="165" formatCode="0.0"/>
    <numFmt numFmtId="166" formatCode="#,##0.0"/>
    <numFmt numFmtId="167" formatCode="_-* #,##0.0_-;\-* #,##0.0_-;_-* &quot;-&quot;??_-;_-@_-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  <scheme val="minor"/>
    </font>
    <font>
      <b/>
      <sz val="10"/>
      <name val="Arial"/>
      <family val="2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8"/>
      <color theme="1"/>
      <name val="Arial"/>
      <family val="2"/>
    </font>
    <font>
      <b/>
      <u/>
      <sz val="8"/>
      <name val="Arial"/>
      <family val="2"/>
    </font>
    <font>
      <b/>
      <sz val="8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b/>
      <sz val="8"/>
      <color theme="1"/>
      <name val="Arial"/>
      <family val="2"/>
    </font>
    <font>
      <u/>
      <sz val="8"/>
      <color theme="10"/>
      <name val="Arial"/>
      <family val="2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u/>
      <sz val="10"/>
      <color indexed="12"/>
      <name val="MS Sans Serif"/>
      <family val="2"/>
    </font>
    <font>
      <b/>
      <sz val="12"/>
      <name val="arial"/>
    </font>
    <font>
      <sz val="10"/>
      <name val="arial"/>
    </font>
    <font>
      <b/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3" fillId="0" borderId="0">
      <alignment horizontal="center" vertical="center" wrapText="1"/>
    </xf>
    <xf numFmtId="0" fontId="3" fillId="0" borderId="0">
      <alignment horizontal="left"/>
    </xf>
    <xf numFmtId="0" fontId="4" fillId="0" borderId="0"/>
    <xf numFmtId="0" fontId="6" fillId="2" borderId="0" applyNumberFormat="0" applyBorder="0" applyAlignment="0" applyProtection="0"/>
    <xf numFmtId="0" fontId="8" fillId="4" borderId="0" applyNumberFormat="0" applyBorder="0" applyAlignment="0" applyProtection="0"/>
    <xf numFmtId="0" fontId="7" fillId="3" borderId="0" applyNumberFormat="0" applyBorder="0" applyAlignment="0" applyProtection="0"/>
    <xf numFmtId="0" fontId="12" fillId="0" borderId="0" applyNumberFormat="0" applyFill="0" applyBorder="0" applyAlignment="0" applyProtection="0"/>
    <xf numFmtId="0" fontId="2" fillId="0" borderId="0"/>
    <xf numFmtId="0" fontId="5" fillId="0" borderId="0"/>
    <xf numFmtId="0" fontId="2" fillId="0" borderId="0"/>
    <xf numFmtId="0" fontId="24" fillId="0" borderId="0"/>
    <xf numFmtId="0" fontId="25" fillId="0" borderId="0" applyNumberFormat="0" applyFill="0" applyBorder="0" applyAlignment="0" applyProtection="0"/>
    <xf numFmtId="0" fontId="1" fillId="0" borderId="0"/>
    <xf numFmtId="0" fontId="24" fillId="0" borderId="0"/>
  </cellStyleXfs>
  <cellXfs count="225">
    <xf numFmtId="0" fontId="0" fillId="0" borderId="0" xfId="0"/>
    <xf numFmtId="0" fontId="5" fillId="0" borderId="0" xfId="12" applyFont="1" applyAlignment="1">
      <alignment horizontal="center" vertical="center" wrapText="1"/>
    </xf>
    <xf numFmtId="3" fontId="0" fillId="0" borderId="0" xfId="0" applyNumberFormat="1" applyAlignment="1">
      <alignment horizontal="right" vertical="center"/>
    </xf>
    <xf numFmtId="3" fontId="0" fillId="0" borderId="0" xfId="0" applyNumberFormat="1"/>
    <xf numFmtId="0" fontId="10" fillId="0" borderId="0" xfId="3" applyFont="1"/>
    <xf numFmtId="0" fontId="11" fillId="0" borderId="0" xfId="3" applyFont="1"/>
    <xf numFmtId="0" fontId="3" fillId="0" borderId="0" xfId="3" applyFont="1"/>
    <xf numFmtId="17" fontId="3" fillId="0" borderId="0" xfId="3" applyNumberFormat="1" applyFont="1"/>
    <xf numFmtId="0" fontId="9" fillId="0" borderId="0" xfId="0" applyFont="1"/>
    <xf numFmtId="0" fontId="2" fillId="0" borderId="0" xfId="12" applyNumberFormat="1" applyFont="1" applyAlignment="1">
      <alignment horizontal="left" vertical="top"/>
    </xf>
    <xf numFmtId="166" fontId="2" fillId="0" borderId="0" xfId="12" applyNumberFormat="1" applyFont="1" applyAlignment="1">
      <alignment horizontal="right" vertical="top"/>
    </xf>
    <xf numFmtId="0" fontId="5" fillId="0" borderId="0" xfId="0" applyFont="1" applyAlignment="1">
      <alignment horizontal="center" vertical="center" wrapText="1"/>
    </xf>
    <xf numFmtId="0" fontId="13" fillId="0" borderId="0" xfId="0" applyFont="1"/>
    <xf numFmtId="0" fontId="14" fillId="0" borderId="0" xfId="0" applyFont="1" applyFill="1" applyBorder="1"/>
    <xf numFmtId="0" fontId="15" fillId="0" borderId="0" xfId="0" applyFont="1"/>
    <xf numFmtId="49" fontId="2" fillId="0" borderId="0" xfId="5" applyNumberFormat="1" applyFont="1"/>
    <xf numFmtId="0" fontId="2" fillId="0" borderId="0" xfId="4" applyFont="1" applyFill="1" applyAlignment="1">
      <alignment horizontal="left" vertical="center"/>
    </xf>
    <xf numFmtId="165" fontId="15" fillId="0" borderId="0" xfId="0" applyNumberFormat="1" applyFont="1"/>
    <xf numFmtId="0" fontId="2" fillId="0" borderId="0" xfId="7" applyFont="1"/>
    <xf numFmtId="0" fontId="2" fillId="0" borderId="0" xfId="6" applyNumberFormat="1" applyFont="1"/>
    <xf numFmtId="0" fontId="2" fillId="0" borderId="0" xfId="5" applyFont="1"/>
    <xf numFmtId="0" fontId="15" fillId="0" borderId="0" xfId="0" applyFont="1" applyFill="1"/>
    <xf numFmtId="0" fontId="15" fillId="0" borderId="0" xfId="0" applyFont="1" applyFill="1" applyBorder="1"/>
    <xf numFmtId="0" fontId="13" fillId="0" borderId="0" xfId="0" applyFont="1" applyAlignment="1">
      <alignment wrapText="1"/>
    </xf>
    <xf numFmtId="3" fontId="15" fillId="0" borderId="0" xfId="0" applyNumberFormat="1" applyFont="1"/>
    <xf numFmtId="0" fontId="16" fillId="0" borderId="0" xfId="0" applyFont="1"/>
    <xf numFmtId="3" fontId="2" fillId="0" borderId="0" xfId="12" applyNumberFormat="1" applyFont="1" applyAlignment="1">
      <alignment horizontal="right" vertical="top"/>
    </xf>
    <xf numFmtId="0" fontId="2" fillId="0" borderId="0" xfId="4" applyFont="1" applyAlignment="1">
      <alignment horizontal="left" vertical="center"/>
    </xf>
    <xf numFmtId="0" fontId="5" fillId="0" borderId="0" xfId="9" applyFont="1" applyAlignment="1">
      <alignment horizontal="left" vertical="center" wrapText="1"/>
    </xf>
    <xf numFmtId="0" fontId="5" fillId="0" borderId="0" xfId="9" applyFont="1" applyAlignment="1">
      <alignment horizontal="center" vertical="center" wrapText="1"/>
    </xf>
    <xf numFmtId="0" fontId="5" fillId="0" borderId="0" xfId="4" applyFont="1" applyAlignment="1">
      <alignment horizontal="left" vertical="center"/>
    </xf>
    <xf numFmtId="0" fontId="2" fillId="0" borderId="0" xfId="0" applyFont="1"/>
    <xf numFmtId="10" fontId="15" fillId="0" borderId="0" xfId="2" applyNumberFormat="1" applyFont="1"/>
    <xf numFmtId="3" fontId="15" fillId="0" borderId="0" xfId="0" applyNumberFormat="1" applyFont="1" applyAlignment="1">
      <alignment horizontal="right" vertical="center"/>
    </xf>
    <xf numFmtId="0" fontId="15" fillId="0" borderId="0" xfId="0" applyNumberFormat="1" applyFont="1"/>
    <xf numFmtId="0" fontId="5" fillId="0" borderId="0" xfId="12" applyFont="1" applyAlignment="1">
      <alignment horizontal="left" vertical="center" wrapText="1"/>
    </xf>
    <xf numFmtId="0" fontId="2" fillId="0" borderId="0" xfId="0" applyFont="1" applyBorder="1" applyAlignment="1">
      <alignment vertical="top"/>
    </xf>
    <xf numFmtId="0" fontId="15" fillId="0" borderId="0" xfId="10" applyFont="1" applyBorder="1" applyAlignment="1">
      <alignment horizontal="right" vertical="top" wrapText="1"/>
    </xf>
    <xf numFmtId="9" fontId="15" fillId="0" borderId="0" xfId="2" applyFont="1"/>
    <xf numFmtId="9" fontId="15" fillId="0" borderId="0" xfId="0" applyNumberFormat="1" applyFont="1"/>
    <xf numFmtId="0" fontId="5" fillId="0" borderId="0" xfId="0" applyFont="1"/>
    <xf numFmtId="0" fontId="13" fillId="0" borderId="0" xfId="0" applyFont="1" applyBorder="1" applyAlignment="1">
      <alignment vertical="center" wrapText="1"/>
    </xf>
    <xf numFmtId="0" fontId="13" fillId="0" borderId="0" xfId="0" applyFont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5" fillId="0" borderId="0" xfId="10" applyFont="1" applyBorder="1" applyAlignment="1">
      <alignment horizontal="right" vertical="center" wrapText="1"/>
    </xf>
    <xf numFmtId="0" fontId="15" fillId="0" borderId="0" xfId="0" applyFont="1" applyAlignment="1">
      <alignment vertical="center"/>
    </xf>
    <xf numFmtId="0" fontId="14" fillId="0" borderId="0" xfId="0" applyFont="1" applyFill="1"/>
    <xf numFmtId="0" fontId="14" fillId="0" borderId="0" xfId="3" applyFont="1" applyFill="1" applyAlignment="1">
      <alignment wrapText="1"/>
    </xf>
    <xf numFmtId="164" fontId="15" fillId="0" borderId="0" xfId="1" applyNumberFormat="1" applyFont="1"/>
    <xf numFmtId="164" fontId="15" fillId="0" borderId="0" xfId="0" applyNumberFormat="1" applyFont="1"/>
    <xf numFmtId="0" fontId="17" fillId="0" borderId="0" xfId="6" applyNumberFormat="1" applyFont="1"/>
    <xf numFmtId="164" fontId="15" fillId="0" borderId="0" xfId="1" applyNumberFormat="1" applyFont="1" applyFill="1"/>
    <xf numFmtId="164" fontId="15" fillId="0" borderId="0" xfId="0" applyNumberFormat="1" applyFont="1" applyFill="1"/>
    <xf numFmtId="0" fontId="14" fillId="0" borderId="0" xfId="0" applyFont="1" applyFill="1" applyAlignment="1">
      <alignment vertical="center"/>
    </xf>
    <xf numFmtId="0" fontId="14" fillId="0" borderId="0" xfId="3" applyFont="1" applyFill="1" applyAlignment="1">
      <alignment vertical="center" wrapText="1"/>
    </xf>
    <xf numFmtId="3" fontId="15" fillId="0" borderId="0" xfId="1" applyNumberFormat="1" applyFont="1"/>
    <xf numFmtId="0" fontId="5" fillId="0" borderId="0" xfId="18" applyFont="1" applyAlignment="1">
      <alignment horizontal="center" vertical="center" wrapText="1"/>
    </xf>
    <xf numFmtId="166" fontId="0" fillId="0" borderId="0" xfId="0" applyNumberFormat="1" applyAlignment="1">
      <alignment horizontal="right" vertical="center"/>
    </xf>
    <xf numFmtId="0" fontId="5" fillId="0" borderId="0" xfId="0" applyFont="1" applyAlignment="1">
      <alignment horizontal="left" vertical="center" wrapText="1"/>
    </xf>
    <xf numFmtId="3" fontId="2" fillId="0" borderId="0" xfId="0" applyNumberFormat="1" applyFont="1" applyAlignment="1">
      <alignment horizontal="right" vertical="top"/>
    </xf>
    <xf numFmtId="166" fontId="2" fillId="0" borderId="0" xfId="0" applyNumberFormat="1" applyFont="1" applyAlignment="1">
      <alignment horizontal="right" vertical="top"/>
    </xf>
    <xf numFmtId="0" fontId="5" fillId="0" borderId="0" xfId="18" applyFont="1" applyFill="1" applyAlignment="1">
      <alignment horizontal="center" vertical="center" wrapText="1"/>
    </xf>
    <xf numFmtId="166" fontId="15" fillId="0" borderId="0" xfId="0" applyNumberFormat="1" applyFont="1" applyAlignment="1">
      <alignment horizontal="right" vertical="center"/>
    </xf>
    <xf numFmtId="0" fontId="5" fillId="0" borderId="0" xfId="4" applyFont="1" applyFill="1" applyAlignment="1">
      <alignment horizontal="left" vertical="center"/>
    </xf>
    <xf numFmtId="0" fontId="17" fillId="0" borderId="0" xfId="4" applyFont="1" applyFill="1" applyAlignment="1">
      <alignment horizontal="left" vertical="center"/>
    </xf>
    <xf numFmtId="3" fontId="13" fillId="0" borderId="0" xfId="0" applyNumberFormat="1" applyFont="1"/>
    <xf numFmtId="165" fontId="13" fillId="0" borderId="0" xfId="0" applyNumberFormat="1" applyFont="1"/>
    <xf numFmtId="10" fontId="13" fillId="0" borderId="0" xfId="2" applyNumberFormat="1" applyFont="1"/>
    <xf numFmtId="166" fontId="5" fillId="0" borderId="0" xfId="12" applyNumberFormat="1" applyFont="1" applyAlignment="1">
      <alignment horizontal="right" vertical="top"/>
    </xf>
    <xf numFmtId="9" fontId="13" fillId="0" borderId="0" xfId="2" applyFont="1"/>
    <xf numFmtId="3" fontId="13" fillId="0" borderId="0" xfId="1" applyNumberFormat="1" applyFont="1"/>
    <xf numFmtId="164" fontId="13" fillId="0" borderId="0" xfId="1" applyNumberFormat="1" applyFont="1"/>
    <xf numFmtId="0" fontId="9" fillId="0" borderId="0" xfId="3" applyFont="1"/>
    <xf numFmtId="0" fontId="18" fillId="0" borderId="0" xfId="0" applyFont="1"/>
    <xf numFmtId="17" fontId="9" fillId="0" borderId="0" xfId="0" applyNumberFormat="1" applyFont="1" applyAlignment="1">
      <alignment wrapText="1"/>
    </xf>
    <xf numFmtId="17" fontId="9" fillId="0" borderId="0" xfId="0" applyNumberFormat="1" applyFont="1" applyAlignment="1">
      <alignment horizontal="left"/>
    </xf>
    <xf numFmtId="0" fontId="21" fillId="0" borderId="0" xfId="0" applyFont="1" applyAlignment="1">
      <alignment horizontal="left" vertical="center"/>
    </xf>
    <xf numFmtId="0" fontId="22" fillId="0" borderId="0" xfId="0" applyFont="1"/>
    <xf numFmtId="0" fontId="22" fillId="0" borderId="0" xfId="0" applyFont="1" applyAlignment="1">
      <alignment horizontal="left" vertical="top"/>
    </xf>
    <xf numFmtId="0" fontId="22" fillId="0" borderId="0" xfId="0" applyNumberFormat="1" applyFont="1" applyAlignment="1">
      <alignment horizontal="left" vertical="top"/>
    </xf>
    <xf numFmtId="3" fontId="22" fillId="0" borderId="0" xfId="0" applyNumberFormat="1" applyFont="1" applyAlignment="1">
      <alignment horizontal="right" vertical="top"/>
    </xf>
    <xf numFmtId="166" fontId="22" fillId="0" borderId="0" xfId="0" applyNumberFormat="1" applyFont="1" applyAlignment="1">
      <alignment horizontal="right" vertical="top"/>
    </xf>
    <xf numFmtId="165" fontId="0" fillId="0" borderId="0" xfId="0" applyNumberFormat="1"/>
    <xf numFmtId="0" fontId="20" fillId="0" borderId="0" xfId="0" applyFont="1" applyAlignment="1">
      <alignment wrapText="1"/>
    </xf>
    <xf numFmtId="0" fontId="20" fillId="0" borderId="0" xfId="0" applyFont="1"/>
    <xf numFmtId="166" fontId="2" fillId="0" borderId="0" xfId="0" applyNumberFormat="1" applyFont="1" applyAlignment="1">
      <alignment vertical="top"/>
    </xf>
    <xf numFmtId="165" fontId="0" fillId="0" borderId="0" xfId="0" applyNumberFormat="1" applyFont="1" applyAlignment="1"/>
    <xf numFmtId="3" fontId="2" fillId="0" borderId="0" xfId="0" applyNumberFormat="1" applyFont="1" applyAlignment="1">
      <alignment vertical="center" wrapText="1"/>
    </xf>
    <xf numFmtId="3" fontId="5" fillId="0" borderId="0" xfId="0" applyNumberFormat="1" applyFont="1" applyAlignment="1">
      <alignment vertical="center" wrapText="1"/>
    </xf>
    <xf numFmtId="166" fontId="5" fillId="0" borderId="0" xfId="0" applyNumberFormat="1" applyFont="1" applyAlignment="1">
      <alignment vertical="top"/>
    </xf>
    <xf numFmtId="165" fontId="20" fillId="0" borderId="0" xfId="0" applyNumberFormat="1" applyFont="1" applyAlignment="1"/>
    <xf numFmtId="3" fontId="13" fillId="0" borderId="0" xfId="0" applyNumberFormat="1" applyFont="1" applyAlignment="1">
      <alignment horizontal="right" vertical="center"/>
    </xf>
    <xf numFmtId="0" fontId="20" fillId="0" borderId="0" xfId="0" applyFont="1" applyAlignment="1">
      <alignment vertical="center" wrapText="1"/>
    </xf>
    <xf numFmtId="166" fontId="5" fillId="0" borderId="0" xfId="0" applyNumberFormat="1" applyFont="1" applyAlignment="1">
      <alignment horizontal="right" vertical="top"/>
    </xf>
    <xf numFmtId="3" fontId="5" fillId="0" borderId="0" xfId="0" applyNumberFormat="1" applyFont="1" applyAlignment="1">
      <alignment horizontal="right" vertical="top"/>
    </xf>
    <xf numFmtId="0" fontId="5" fillId="0" borderId="0" xfId="12" applyFont="1" applyAlignment="1">
      <alignment horizontal="center" vertical="center" wrapText="1"/>
    </xf>
    <xf numFmtId="0" fontId="5" fillId="0" borderId="0" xfId="12" applyFont="1" applyAlignment="1">
      <alignment horizontal="left" vertical="center" wrapText="1"/>
    </xf>
    <xf numFmtId="0" fontId="2" fillId="0" borderId="0" xfId="12" applyNumberFormat="1" applyFont="1" applyAlignment="1">
      <alignment horizontal="left" vertical="top"/>
    </xf>
    <xf numFmtId="3" fontId="2" fillId="0" borderId="0" xfId="12" applyNumberFormat="1" applyFont="1" applyAlignment="1">
      <alignment horizontal="right" vertical="top"/>
    </xf>
    <xf numFmtId="0" fontId="5" fillId="0" borderId="0" xfId="9" applyFont="1" applyAlignment="1">
      <alignment vertical="center" wrapText="1"/>
    </xf>
    <xf numFmtId="0" fontId="13" fillId="5" borderId="1" xfId="0" applyFont="1" applyFill="1" applyBorder="1"/>
    <xf numFmtId="0" fontId="13" fillId="5" borderId="2" xfId="0" applyFont="1" applyFill="1" applyBorder="1" applyAlignment="1">
      <alignment wrapText="1"/>
    </xf>
    <xf numFmtId="0" fontId="13" fillId="5" borderId="3" xfId="0" applyFont="1" applyFill="1" applyBorder="1" applyAlignment="1">
      <alignment wrapText="1"/>
    </xf>
    <xf numFmtId="3" fontId="15" fillId="0" borderId="7" xfId="0" applyNumberFormat="1" applyFont="1" applyBorder="1"/>
    <xf numFmtId="165" fontId="15" fillId="0" borderId="7" xfId="0" applyNumberFormat="1" applyFont="1" applyBorder="1"/>
    <xf numFmtId="165" fontId="15" fillId="0" borderId="8" xfId="0" applyNumberFormat="1" applyFont="1" applyBorder="1"/>
    <xf numFmtId="0" fontId="15" fillId="0" borderId="0" xfId="0" applyFont="1" applyBorder="1"/>
    <xf numFmtId="3" fontId="15" fillId="0" borderId="0" xfId="0" applyNumberFormat="1" applyFont="1" applyBorder="1"/>
    <xf numFmtId="165" fontId="15" fillId="0" borderId="0" xfId="0" applyNumberFormat="1" applyFont="1" applyBorder="1"/>
    <xf numFmtId="0" fontId="13" fillId="5" borderId="1" xfId="0" applyFont="1" applyFill="1" applyBorder="1" applyAlignment="1">
      <alignment vertical="center"/>
    </xf>
    <xf numFmtId="0" fontId="13" fillId="5" borderId="2" xfId="0" applyFont="1" applyFill="1" applyBorder="1" applyAlignment="1">
      <alignment vertical="center" wrapText="1"/>
    </xf>
    <xf numFmtId="0" fontId="13" fillId="5" borderId="3" xfId="0" applyFont="1" applyFill="1" applyBorder="1" applyAlignment="1">
      <alignment vertical="center" wrapText="1"/>
    </xf>
    <xf numFmtId="0" fontId="15" fillId="0" borderId="7" xfId="0" applyFont="1" applyBorder="1"/>
    <xf numFmtId="0" fontId="15" fillId="0" borderId="8" xfId="0" applyFont="1" applyBorder="1"/>
    <xf numFmtId="2" fontId="15" fillId="0" borderId="8" xfId="0" applyNumberFormat="1" applyFont="1" applyBorder="1"/>
    <xf numFmtId="0" fontId="13" fillId="0" borderId="0" xfId="0" applyFont="1" applyBorder="1"/>
    <xf numFmtId="3" fontId="15" fillId="0" borderId="0" xfId="0" applyNumberFormat="1" applyFont="1" applyFill="1" applyBorder="1"/>
    <xf numFmtId="165" fontId="15" fillId="0" borderId="0" xfId="0" applyNumberFormat="1" applyFont="1" applyFill="1" applyBorder="1"/>
    <xf numFmtId="0" fontId="15" fillId="0" borderId="0" xfId="0" applyFont="1" applyBorder="1" applyAlignment="1">
      <alignment wrapText="1"/>
    </xf>
    <xf numFmtId="0" fontId="15" fillId="0" borderId="0" xfId="0" applyFont="1" applyFill="1" applyBorder="1" applyAlignment="1">
      <alignment wrapText="1"/>
    </xf>
    <xf numFmtId="3" fontId="15" fillId="0" borderId="0" xfId="0" applyNumberFormat="1" applyFont="1" applyBorder="1" applyAlignment="1">
      <alignment horizontal="right" vertical="center"/>
    </xf>
    <xf numFmtId="3" fontId="0" fillId="0" borderId="0" xfId="0" applyNumberFormat="1" applyBorder="1"/>
    <xf numFmtId="166" fontId="0" fillId="0" borderId="0" xfId="0" applyNumberFormat="1" applyBorder="1" applyAlignment="1">
      <alignment horizontal="right" vertical="center"/>
    </xf>
    <xf numFmtId="166" fontId="15" fillId="0" borderId="0" xfId="0" applyNumberFormat="1" applyFont="1" applyBorder="1" applyAlignment="1">
      <alignment horizontal="right" vertical="center"/>
    </xf>
    <xf numFmtId="0" fontId="9" fillId="0" borderId="0" xfId="0" applyFont="1" applyFill="1" applyBorder="1"/>
    <xf numFmtId="0" fontId="15" fillId="0" borderId="4" xfId="0" applyFont="1" applyBorder="1"/>
    <xf numFmtId="0" fontId="9" fillId="0" borderId="6" xfId="0" applyFont="1" applyFill="1" applyBorder="1"/>
    <xf numFmtId="3" fontId="15" fillId="0" borderId="7" xfId="0" applyNumberFormat="1" applyFont="1" applyFill="1" applyBorder="1"/>
    <xf numFmtId="165" fontId="15" fillId="0" borderId="7" xfId="0" applyNumberFormat="1" applyFont="1" applyFill="1" applyBorder="1"/>
    <xf numFmtId="165" fontId="15" fillId="0" borderId="8" xfId="0" applyNumberFormat="1" applyFont="1" applyFill="1" applyBorder="1"/>
    <xf numFmtId="3" fontId="2" fillId="0" borderId="0" xfId="12" applyNumberFormat="1" applyFont="1" applyAlignment="1">
      <alignment horizontal="right" vertical="top"/>
    </xf>
    <xf numFmtId="3" fontId="5" fillId="0" borderId="0" xfId="12" applyNumberFormat="1" applyFont="1" applyAlignment="1">
      <alignment horizontal="right" vertical="top"/>
    </xf>
    <xf numFmtId="167" fontId="0" fillId="0" borderId="0" xfId="0" applyNumberFormat="1"/>
    <xf numFmtId="167" fontId="20" fillId="0" borderId="0" xfId="0" applyNumberFormat="1" applyFont="1"/>
    <xf numFmtId="0" fontId="15" fillId="0" borderId="2" xfId="0" applyFont="1" applyBorder="1"/>
    <xf numFmtId="0" fontId="5" fillId="5" borderId="2" xfId="12" applyNumberFormat="1" applyFont="1" applyFill="1" applyBorder="1" applyAlignment="1">
      <alignment horizontal="left" vertical="top" wrapText="1"/>
    </xf>
    <xf numFmtId="0" fontId="15" fillId="0" borderId="4" xfId="0" applyFont="1" applyBorder="1" applyAlignment="1">
      <alignment horizontal="center"/>
    </xf>
    <xf numFmtId="3" fontId="15" fillId="0" borderId="0" xfId="0" applyNumberFormat="1" applyFont="1" applyBorder="1" applyAlignment="1">
      <alignment horizontal="center"/>
    </xf>
    <xf numFmtId="165" fontId="15" fillId="0" borderId="0" xfId="0" applyNumberFormat="1" applyFont="1" applyBorder="1" applyAlignment="1">
      <alignment horizontal="center"/>
    </xf>
    <xf numFmtId="165" fontId="15" fillId="0" borderId="5" xfId="0" applyNumberFormat="1" applyFont="1" applyBorder="1" applyAlignment="1">
      <alignment horizontal="center"/>
    </xf>
    <xf numFmtId="0" fontId="13" fillId="0" borderId="4" xfId="0" applyFont="1" applyFill="1" applyBorder="1" applyAlignment="1">
      <alignment horizontal="center" vertical="center"/>
    </xf>
    <xf numFmtId="3" fontId="15" fillId="0" borderId="0" xfId="0" applyNumberFormat="1" applyFont="1" applyBorder="1" applyAlignment="1">
      <alignment horizontal="center" vertical="center"/>
    </xf>
    <xf numFmtId="165" fontId="15" fillId="0" borderId="0" xfId="0" applyNumberFormat="1" applyFont="1" applyBorder="1" applyAlignment="1">
      <alignment horizontal="center" vertical="center"/>
    </xf>
    <xf numFmtId="165" fontId="15" fillId="0" borderId="5" xfId="0" applyNumberFormat="1" applyFont="1" applyBorder="1" applyAlignment="1">
      <alignment horizontal="center" vertical="center"/>
    </xf>
    <xf numFmtId="0" fontId="15" fillId="0" borderId="0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2" fontId="15" fillId="0" borderId="5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center" vertical="center" wrapText="1"/>
    </xf>
    <xf numFmtId="166" fontId="2" fillId="0" borderId="0" xfId="0" applyNumberFormat="1" applyFont="1" applyBorder="1" applyAlignment="1">
      <alignment horizontal="center" vertical="top"/>
    </xf>
    <xf numFmtId="165" fontId="0" fillId="0" borderId="0" xfId="0" applyNumberFormat="1" applyFont="1" applyBorder="1" applyAlignment="1">
      <alignment horizontal="center"/>
    </xf>
    <xf numFmtId="0" fontId="20" fillId="5" borderId="2" xfId="0" applyFont="1" applyFill="1" applyBorder="1" applyAlignment="1">
      <alignment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3" fontId="15" fillId="0" borderId="7" xfId="0" applyNumberFormat="1" applyFont="1" applyBorder="1" applyAlignment="1">
      <alignment horizontal="center" vertical="center"/>
    </xf>
    <xf numFmtId="3" fontId="2" fillId="0" borderId="7" xfId="0" applyNumberFormat="1" applyFont="1" applyBorder="1" applyAlignment="1">
      <alignment horizontal="center" vertical="center" wrapText="1"/>
    </xf>
    <xf numFmtId="166" fontId="2" fillId="0" borderId="7" xfId="0" applyNumberFormat="1" applyFont="1" applyBorder="1" applyAlignment="1">
      <alignment horizontal="center" vertical="top"/>
    </xf>
    <xf numFmtId="165" fontId="0" fillId="0" borderId="8" xfId="0" applyNumberFormat="1" applyFont="1" applyBorder="1" applyAlignment="1">
      <alignment horizontal="center"/>
    </xf>
    <xf numFmtId="0" fontId="5" fillId="5" borderId="2" xfId="9" applyFont="1" applyFill="1" applyBorder="1" applyAlignment="1">
      <alignment horizontal="center" vertical="center" wrapText="1"/>
    </xf>
    <xf numFmtId="0" fontId="5" fillId="5" borderId="3" xfId="9" applyFont="1" applyFill="1" applyBorder="1" applyAlignment="1">
      <alignment horizontal="center" vertical="center" wrapText="1"/>
    </xf>
    <xf numFmtId="3" fontId="0" fillId="0" borderId="7" xfId="0" applyNumberFormat="1" applyBorder="1" applyAlignment="1">
      <alignment horizontal="center"/>
    </xf>
    <xf numFmtId="166" fontId="0" fillId="0" borderId="8" xfId="0" applyNumberFormat="1" applyBorder="1" applyAlignment="1">
      <alignment horizontal="center" vertical="center"/>
    </xf>
    <xf numFmtId="3" fontId="2" fillId="0" borderId="0" xfId="12" applyNumberFormat="1" applyFont="1" applyBorder="1" applyAlignment="1">
      <alignment horizontal="center" vertical="top"/>
    </xf>
    <xf numFmtId="0" fontId="9" fillId="0" borderId="7" xfId="0" applyFont="1" applyBorder="1"/>
    <xf numFmtId="165" fontId="0" fillId="0" borderId="5" xfId="0" applyNumberFormat="1" applyFon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166" fontId="0" fillId="0" borderId="5" xfId="0" applyNumberFormat="1" applyBorder="1" applyAlignment="1">
      <alignment horizontal="center" vertical="center"/>
    </xf>
    <xf numFmtId="0" fontId="5" fillId="5" borderId="2" xfId="9" applyFont="1" applyFill="1" applyBorder="1" applyAlignment="1">
      <alignment vertical="center" wrapText="1"/>
    </xf>
    <xf numFmtId="0" fontId="5" fillId="5" borderId="3" xfId="9" applyFont="1" applyFill="1" applyBorder="1" applyAlignment="1">
      <alignment vertical="center" wrapText="1"/>
    </xf>
    <xf numFmtId="3" fontId="15" fillId="0" borderId="7" xfId="0" applyNumberFormat="1" applyFont="1" applyBorder="1" applyAlignment="1">
      <alignment horizontal="right" vertical="center"/>
    </xf>
    <xf numFmtId="166" fontId="15" fillId="0" borderId="7" xfId="0" applyNumberFormat="1" applyFont="1" applyBorder="1" applyAlignment="1">
      <alignment horizontal="right" vertical="center"/>
    </xf>
    <xf numFmtId="166" fontId="15" fillId="0" borderId="8" xfId="0" applyNumberFormat="1" applyFont="1" applyBorder="1" applyAlignment="1">
      <alignment horizontal="right" vertical="center"/>
    </xf>
    <xf numFmtId="166" fontId="15" fillId="0" borderId="0" xfId="0" applyNumberFormat="1" applyFont="1" applyBorder="1" applyAlignment="1">
      <alignment horizontal="center" vertical="center"/>
    </xf>
    <xf numFmtId="166" fontId="15" fillId="0" borderId="5" xfId="0" applyNumberFormat="1" applyFont="1" applyBorder="1" applyAlignment="1">
      <alignment horizontal="center" vertical="center"/>
    </xf>
    <xf numFmtId="3" fontId="15" fillId="0" borderId="5" xfId="0" applyNumberFormat="1" applyFont="1" applyBorder="1" applyAlignment="1">
      <alignment horizontal="center"/>
    </xf>
    <xf numFmtId="0" fontId="15" fillId="5" borderId="0" xfId="0" applyFont="1" applyFill="1" applyBorder="1"/>
    <xf numFmtId="0" fontId="23" fillId="0" borderId="0" xfId="0" applyFont="1" applyAlignment="1">
      <alignment horizontal="left" vertical="center" wrapText="1"/>
    </xf>
    <xf numFmtId="0" fontId="23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5" fillId="0" borderId="0" xfId="0" applyNumberFormat="1" applyFont="1" applyAlignment="1">
      <alignment horizontal="left" vertical="top"/>
    </xf>
    <xf numFmtId="0" fontId="13" fillId="5" borderId="1" xfId="0" applyFont="1" applyFill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" vertical="top"/>
    </xf>
    <xf numFmtId="166" fontId="2" fillId="0" borderId="5" xfId="0" applyNumberFormat="1" applyFont="1" applyBorder="1" applyAlignment="1">
      <alignment horizontal="center" vertical="top"/>
    </xf>
    <xf numFmtId="166" fontId="13" fillId="0" borderId="0" xfId="0" applyNumberFormat="1" applyFont="1" applyAlignment="1">
      <alignment horizontal="right" vertical="center"/>
    </xf>
    <xf numFmtId="3" fontId="20" fillId="0" borderId="0" xfId="0" applyNumberFormat="1" applyFont="1"/>
    <xf numFmtId="166" fontId="20" fillId="0" borderId="0" xfId="0" applyNumberFormat="1" applyFont="1" applyAlignment="1">
      <alignment horizontal="right" vertical="center"/>
    </xf>
    <xf numFmtId="165" fontId="15" fillId="0" borderId="0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wrapText="1"/>
    </xf>
    <xf numFmtId="164" fontId="15" fillId="0" borderId="0" xfId="1" applyNumberFormat="1" applyFont="1" applyFill="1" applyBorder="1" applyAlignment="1">
      <alignment horizontal="left"/>
    </xf>
    <xf numFmtId="3" fontId="15" fillId="0" borderId="5" xfId="1" applyNumberFormat="1" applyFont="1" applyFill="1" applyBorder="1" applyAlignment="1">
      <alignment horizontal="center" vertical="center"/>
    </xf>
    <xf numFmtId="9" fontId="15" fillId="0" borderId="8" xfId="2" applyFont="1" applyFill="1" applyBorder="1" applyAlignment="1">
      <alignment horizontal="center"/>
    </xf>
    <xf numFmtId="0" fontId="15" fillId="0" borderId="3" xfId="0" applyFont="1" applyBorder="1"/>
    <xf numFmtId="0" fontId="15" fillId="0" borderId="4" xfId="0" applyFont="1" applyFill="1" applyBorder="1"/>
    <xf numFmtId="0" fontId="15" fillId="0" borderId="5" xfId="0" applyFont="1" applyBorder="1"/>
    <xf numFmtId="0" fontId="15" fillId="0" borderId="4" xfId="0" applyFont="1" applyBorder="1" applyAlignment="1">
      <alignment horizontal="left"/>
    </xf>
    <xf numFmtId="0" fontId="5" fillId="5" borderId="1" xfId="0" applyFont="1" applyFill="1" applyBorder="1"/>
    <xf numFmtId="0" fontId="12" fillId="0" borderId="0" xfId="16"/>
    <xf numFmtId="0" fontId="2" fillId="0" borderId="0" xfId="20" applyFont="1"/>
    <xf numFmtId="165" fontId="15" fillId="0" borderId="0" xfId="2" applyNumberFormat="1" applyFont="1"/>
    <xf numFmtId="165" fontId="13" fillId="0" borderId="0" xfId="2" applyNumberFormat="1" applyFont="1"/>
    <xf numFmtId="0" fontId="4" fillId="0" borderId="0" xfId="12"/>
    <xf numFmtId="0" fontId="27" fillId="0" borderId="0" xfId="12" applyFont="1" applyAlignment="1">
      <alignment horizontal="left" vertical="top"/>
    </xf>
    <xf numFmtId="0" fontId="28" fillId="0" borderId="0" xfId="12" applyFont="1" applyAlignment="1">
      <alignment horizontal="center" vertical="center" wrapText="1"/>
    </xf>
    <xf numFmtId="0" fontId="28" fillId="0" borderId="0" xfId="12" applyFont="1" applyAlignment="1">
      <alignment horizontal="left" vertical="center" wrapText="1"/>
    </xf>
    <xf numFmtId="0" fontId="27" fillId="0" borderId="0" xfId="12" applyNumberFormat="1" applyFont="1" applyAlignment="1">
      <alignment horizontal="left" vertical="top"/>
    </xf>
    <xf numFmtId="3" fontId="27" fillId="0" borderId="0" xfId="12" applyNumberFormat="1" applyFont="1" applyAlignment="1">
      <alignment horizontal="right" vertical="top"/>
    </xf>
    <xf numFmtId="0" fontId="19" fillId="0" borderId="4" xfId="16" applyFont="1" applyBorder="1" applyAlignment="1">
      <alignment horizontal="center" wrapText="1"/>
    </xf>
    <xf numFmtId="0" fontId="9" fillId="0" borderId="0" xfId="0" applyFont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9" fillId="0" borderId="6" xfId="0" applyFont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0" fontId="9" fillId="0" borderId="8" xfId="0" applyFont="1" applyBorder="1" applyAlignment="1">
      <alignment horizontal="center" wrapText="1"/>
    </xf>
    <xf numFmtId="17" fontId="9" fillId="0" borderId="1" xfId="0" applyNumberFormat="1" applyFont="1" applyBorder="1" applyAlignment="1">
      <alignment horizontal="center" vertical="center" wrapText="1"/>
    </xf>
    <xf numFmtId="17" fontId="9" fillId="0" borderId="2" xfId="0" applyNumberFormat="1" applyFont="1" applyBorder="1" applyAlignment="1">
      <alignment horizontal="center" vertical="center" wrapText="1"/>
    </xf>
    <xf numFmtId="17" fontId="9" fillId="0" borderId="3" xfId="0" applyNumberFormat="1" applyFont="1" applyBorder="1" applyAlignment="1">
      <alignment horizontal="center" vertical="center" wrapText="1"/>
    </xf>
    <xf numFmtId="17" fontId="9" fillId="0" borderId="4" xfId="0" applyNumberFormat="1" applyFont="1" applyBorder="1" applyAlignment="1">
      <alignment horizontal="center" vertical="center" wrapText="1"/>
    </xf>
    <xf numFmtId="17" fontId="9" fillId="0" borderId="0" xfId="0" applyNumberFormat="1" applyFont="1" applyBorder="1" applyAlignment="1">
      <alignment horizontal="center" vertical="center" wrapText="1"/>
    </xf>
    <xf numFmtId="17" fontId="9" fillId="0" borderId="5" xfId="0" applyNumberFormat="1" applyFont="1" applyBorder="1" applyAlignment="1">
      <alignment horizontal="center" vertical="center" wrapText="1"/>
    </xf>
    <xf numFmtId="3" fontId="5" fillId="0" borderId="0" xfId="0" applyNumberFormat="1" applyFont="1" applyAlignment="1">
      <alignment horizontal="left" vertical="center" wrapText="1"/>
    </xf>
    <xf numFmtId="3" fontId="20" fillId="0" borderId="0" xfId="0" applyNumberFormat="1" applyFont="1" applyAlignment="1">
      <alignment wrapText="1"/>
    </xf>
    <xf numFmtId="165" fontId="26" fillId="0" borderId="0" xfId="12" applyNumberFormat="1" applyFont="1" applyAlignment="1">
      <alignment horizontal="left" vertical="center"/>
    </xf>
    <xf numFmtId="3" fontId="27" fillId="0" borderId="0" xfId="12" applyNumberFormat="1" applyFont="1"/>
    <xf numFmtId="3" fontId="27" fillId="0" borderId="0" xfId="12" applyNumberFormat="1" applyFont="1" applyAlignment="1">
      <alignment horizontal="left" vertical="top"/>
    </xf>
  </cellXfs>
  <cellStyles count="24">
    <cellStyle name="Bad 2" xfId="15" xr:uid="{00000000-0005-0000-0000-000000000000}"/>
    <cellStyle name="Comma" xfId="1" builtinId="3"/>
    <cellStyle name="Comma 2 2" xfId="6" xr:uid="{00000000-0005-0000-0000-000002000000}"/>
    <cellStyle name="Good 2" xfId="13" xr:uid="{00000000-0005-0000-0000-000003000000}"/>
    <cellStyle name="Headings 10" xfId="9" xr:uid="{00000000-0005-0000-0000-000004000000}"/>
    <cellStyle name="Headings 3" xfId="18" xr:uid="{B588513A-4C5E-4921-810F-1F17AFE3AA63}"/>
    <cellStyle name="Hyperlink" xfId="16" builtinId="8"/>
    <cellStyle name="Hyperlink 2" xfId="21" xr:uid="{00000000-0005-0000-0000-000041000000}"/>
    <cellStyle name="Neutral 2" xfId="14" xr:uid="{00000000-0005-0000-0000-000005000000}"/>
    <cellStyle name="Normal" xfId="0" builtinId="0"/>
    <cellStyle name="Normal 10" xfId="7" xr:uid="{00000000-0005-0000-0000-000007000000}"/>
    <cellStyle name="Normal 11" xfId="5" xr:uid="{00000000-0005-0000-0000-000008000000}"/>
    <cellStyle name="Normal 2" xfId="8" xr:uid="{00000000-0005-0000-0000-000009000000}"/>
    <cellStyle name="Normal 2 2" xfId="23" xr:uid="{00000000-0005-0000-0000-000044000000}"/>
    <cellStyle name="Normal 2 3" xfId="22" xr:uid="{00000000-0005-0000-0000-000043000000}"/>
    <cellStyle name="Normal 3" xfId="12" xr:uid="{00000000-0005-0000-0000-00000A000000}"/>
    <cellStyle name="Normal 4" xfId="3" xr:uid="{00000000-0005-0000-0000-00000B000000}"/>
    <cellStyle name="Normal 5" xfId="20" xr:uid="{00000000-0005-0000-0000-000042000000}"/>
    <cellStyle name="Percent" xfId="2" builtinId="5"/>
    <cellStyle name="Row_Headings 2" xfId="4" xr:uid="{00000000-0005-0000-0000-00000D000000}"/>
    <cellStyle name="Source 2" xfId="17" xr:uid="{360ADE34-3E82-4124-9E20-C0FAC5194C55}"/>
    <cellStyle name="Style2" xfId="11" xr:uid="{00000000-0005-0000-0000-00000E000000}"/>
    <cellStyle name="Style3" xfId="10" xr:uid="{00000000-0005-0000-0000-00000F000000}"/>
    <cellStyle name="Table_Name" xfId="19" xr:uid="{0DE349AF-D217-43CC-B66F-27648BCA14B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28574</xdr:colOff>
      <xdr:row>18</xdr:row>
      <xdr:rowOff>9524</xdr:rowOff>
    </xdr:from>
    <xdr:to>
      <xdr:col>16</xdr:col>
      <xdr:colOff>238125</xdr:colOff>
      <xdr:row>22</xdr:row>
      <xdr:rowOff>66675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7D8B7A6-E419-4620-BA32-388789A6D053}"/>
            </a:ext>
          </a:extLst>
        </xdr:cNvPr>
        <xdr:cNvSpPr txBox="1"/>
      </xdr:nvSpPr>
      <xdr:spPr>
        <a:xfrm>
          <a:off x="5381624" y="3009899"/>
          <a:ext cx="5086351" cy="6286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>
              <a:latin typeface="Arial" panose="020B0604020202020204" pitchFamily="34" charset="0"/>
              <a:cs typeface="Arial" panose="020B0604020202020204" pitchFamily="34" charset="0"/>
            </a:rPr>
            <a:t>All data in this</a:t>
          </a:r>
          <a:r>
            <a:rPr lang="en-GB" sz="1200" b="1" baseline="0">
              <a:latin typeface="Arial" panose="020B0604020202020204" pitchFamily="34" charset="0"/>
              <a:cs typeface="Arial" panose="020B0604020202020204" pitchFamily="34" charset="0"/>
            </a:rPr>
            <a:t> download </a:t>
          </a:r>
          <a:r>
            <a:rPr lang="en-GB" sz="1200" b="1">
              <a:latin typeface="Arial" panose="020B0604020202020204" pitchFamily="34" charset="0"/>
              <a:cs typeface="Arial" panose="020B0604020202020204" pitchFamily="34" charset="0"/>
            </a:rPr>
            <a:t>is available</a:t>
          </a:r>
          <a:r>
            <a:rPr lang="en-GB" sz="1200" b="1" baseline="0">
              <a:latin typeface="Arial" panose="020B0604020202020204" pitchFamily="34" charset="0"/>
              <a:cs typeface="Arial" panose="020B0604020202020204" pitchFamily="34" charset="0"/>
            </a:rPr>
            <a:t> at lower geographies should it be required. Please contact research@dorsetcc.gov.uk</a:t>
          </a:r>
          <a:endParaRPr lang="en-GB" sz="12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428625</xdr:colOff>
      <xdr:row>16</xdr:row>
      <xdr:rowOff>0</xdr:rowOff>
    </xdr:from>
    <xdr:to>
      <xdr:col>14</xdr:col>
      <xdr:colOff>76200</xdr:colOff>
      <xdr:row>18</xdr:row>
      <xdr:rowOff>123825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C797850-C719-4857-9191-F7FC017F20B2}"/>
            </a:ext>
          </a:extLst>
        </xdr:cNvPr>
        <xdr:cNvSpPr txBox="1"/>
      </xdr:nvSpPr>
      <xdr:spPr>
        <a:xfrm>
          <a:off x="1228725" y="3952875"/>
          <a:ext cx="9744075" cy="4476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/>
            <a:t>Please note these figures are</a:t>
          </a:r>
          <a:r>
            <a:rPr lang="en-GB" sz="1100" b="1" baseline="0"/>
            <a:t> for usual residents living in households where the Household Representative Person is a member of the armed forces. Those living in households where a member of the armed forces is not the HRP are not included in these figures. </a:t>
          </a:r>
          <a:endParaRPr lang="en-GB" sz="11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257175</xdr:colOff>
      <xdr:row>0</xdr:row>
      <xdr:rowOff>123825</xdr:rowOff>
    </xdr:from>
    <xdr:to>
      <xdr:col>27</xdr:col>
      <xdr:colOff>76200</xdr:colOff>
      <xdr:row>12</xdr:row>
      <xdr:rowOff>133350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8FBF906-439C-4754-8A74-707660382A75}"/>
            </a:ext>
          </a:extLst>
        </xdr:cNvPr>
        <xdr:cNvSpPr txBox="1"/>
      </xdr:nvSpPr>
      <xdr:spPr>
        <a:xfrm>
          <a:off x="9639300" y="1457325"/>
          <a:ext cx="7743825" cy="32194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Classification of household deprivation</a:t>
          </a:r>
        </a:p>
        <a:p>
          <a:r>
            <a:rPr lang="en-GB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dimensions of deprivation used to classify households are indicators based on the four selected household characteristics. A household is deprived in a dimension if they meet one or more of the following conditions:</a:t>
          </a:r>
          <a:br>
            <a:rPr lang="en-GB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GB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Employment: </a:t>
          </a:r>
          <a:r>
            <a:rPr lang="en-GB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any member of a household not a full-time student is either unemployed or long-term sick,</a:t>
          </a:r>
        </a:p>
        <a:p>
          <a:r>
            <a:rPr lang="en-GB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Education: </a:t>
          </a:r>
          <a:r>
            <a:rPr lang="en-GB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 person in the household has at least level 2 education (see highest level of qualification), and no person aged 16-18 is a fulltime student,</a:t>
          </a:r>
        </a:p>
        <a:p>
          <a:r>
            <a:rPr lang="en-GB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Health and disability: </a:t>
          </a:r>
          <a:r>
            <a:rPr lang="en-GB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any person in the household has general health 'bad or very bad' or has a long term health problem, and</a:t>
          </a:r>
        </a:p>
        <a:p>
          <a:r>
            <a:rPr lang="en-GB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Housing: </a:t>
          </a:r>
          <a:r>
            <a:rPr lang="en-GB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Household's accommodation is ether overcrowded, with an occupancy rating -1 or less, or is in a shared dwelling, or has no central heating.</a:t>
          </a:r>
        </a:p>
        <a:p>
          <a:r>
            <a:rPr lang="en-GB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 household is classified as being deprived in none, or one to four of these dimensions in any combination.</a:t>
          </a:r>
          <a:br>
            <a:rPr lang="en-GB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endParaRPr lang="en-GB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following household deprivation classifications are available:All categories: Classification of household deprivation</a:t>
          </a:r>
        </a:p>
        <a:p>
          <a:r>
            <a:rPr lang="en-GB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Household is not deprived in any dimension</a:t>
          </a:r>
        </a:p>
        <a:p>
          <a:r>
            <a:rPr lang="en-GB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Household is deprived in 1 dimension</a:t>
          </a:r>
        </a:p>
        <a:p>
          <a:r>
            <a:rPr lang="en-GB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Household is deprived in 2 dimensions</a:t>
          </a:r>
        </a:p>
        <a:p>
          <a:r>
            <a:rPr lang="en-GB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Household is deprived in 3 dimensions</a:t>
          </a:r>
        </a:p>
        <a:p>
          <a:r>
            <a:rPr lang="en-GB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Household is deprived in 4 dimensions</a:t>
          </a:r>
        </a:p>
        <a:p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dorsetforyou.gov.uk/your-council/equality-and-diversity/community-research-and-consultation/community-research-and-consultation.asp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4"/>
  <sheetViews>
    <sheetView tabSelected="1" workbookViewId="0">
      <selection activeCell="F34" sqref="F34"/>
    </sheetView>
  </sheetViews>
  <sheetFormatPr defaultRowHeight="11.25" x14ac:dyDescent="0.2"/>
  <cols>
    <col min="1" max="1" width="41.140625" style="8" bestFit="1" customWidth="1"/>
    <col min="2" max="2" width="9.140625" style="8"/>
    <col min="3" max="3" width="11.7109375" style="8" bestFit="1" customWidth="1"/>
    <col min="4" max="16384" width="9.140625" style="8"/>
  </cols>
  <sheetData>
    <row r="1" spans="1:13" x14ac:dyDescent="0.2">
      <c r="A1" s="4" t="s">
        <v>51</v>
      </c>
      <c r="B1" s="74"/>
    </row>
    <row r="2" spans="1:13" x14ac:dyDescent="0.2">
      <c r="A2" s="4"/>
      <c r="B2" s="74"/>
      <c r="I2" s="75"/>
    </row>
    <row r="3" spans="1:13" ht="14.45" customHeight="1" x14ac:dyDescent="0.2">
      <c r="A3" s="5" t="s">
        <v>52</v>
      </c>
      <c r="B3" s="6" t="s">
        <v>109</v>
      </c>
      <c r="J3" s="76"/>
      <c r="K3" s="76"/>
      <c r="L3" s="76"/>
      <c r="M3" s="76"/>
    </row>
    <row r="4" spans="1:13" ht="14.45" customHeight="1" x14ac:dyDescent="0.2">
      <c r="A4" s="5" t="s">
        <v>53</v>
      </c>
      <c r="B4" s="6" t="s">
        <v>70</v>
      </c>
      <c r="I4" s="76"/>
      <c r="J4" s="76"/>
      <c r="K4" s="76"/>
      <c r="L4" s="76"/>
      <c r="M4" s="76"/>
    </row>
    <row r="5" spans="1:13" ht="14.45" customHeight="1" thickBot="1" x14ac:dyDescent="0.25">
      <c r="A5" s="5" t="s">
        <v>54</v>
      </c>
      <c r="B5" s="6" t="s">
        <v>61</v>
      </c>
      <c r="I5" s="76"/>
      <c r="J5" s="76"/>
      <c r="K5" s="76"/>
      <c r="L5" s="76"/>
      <c r="M5" s="76"/>
    </row>
    <row r="6" spans="1:13" ht="14.45" customHeight="1" x14ac:dyDescent="0.2">
      <c r="A6" s="5" t="s">
        <v>55</v>
      </c>
      <c r="B6" s="7" t="s">
        <v>418</v>
      </c>
      <c r="I6" s="214" t="s">
        <v>80</v>
      </c>
      <c r="J6" s="215"/>
      <c r="K6" s="215"/>
      <c r="L6" s="215"/>
      <c r="M6" s="216"/>
    </row>
    <row r="7" spans="1:13" ht="14.45" customHeight="1" x14ac:dyDescent="0.2">
      <c r="A7" s="5" t="s">
        <v>56</v>
      </c>
      <c r="B7" s="6" t="s">
        <v>71</v>
      </c>
      <c r="I7" s="217"/>
      <c r="J7" s="218"/>
      <c r="K7" s="218"/>
      <c r="L7" s="218"/>
      <c r="M7" s="219"/>
    </row>
    <row r="8" spans="1:13" ht="14.45" customHeight="1" x14ac:dyDescent="0.2">
      <c r="A8" s="5"/>
      <c r="B8" s="74"/>
      <c r="I8" s="217"/>
      <c r="J8" s="218"/>
      <c r="K8" s="218"/>
      <c r="L8" s="218"/>
      <c r="M8" s="219"/>
    </row>
    <row r="9" spans="1:13" ht="14.45" customHeight="1" x14ac:dyDescent="0.2">
      <c r="A9" s="5" t="s">
        <v>57</v>
      </c>
      <c r="B9" s="6" t="s">
        <v>72</v>
      </c>
      <c r="I9" s="217"/>
      <c r="J9" s="218"/>
      <c r="K9" s="218"/>
      <c r="L9" s="218"/>
      <c r="M9" s="219"/>
    </row>
    <row r="10" spans="1:13" ht="14.45" customHeight="1" x14ac:dyDescent="0.2">
      <c r="A10" s="5" t="s">
        <v>58</v>
      </c>
      <c r="B10" s="6" t="s">
        <v>419</v>
      </c>
      <c r="I10" s="217"/>
      <c r="J10" s="218"/>
      <c r="K10" s="218"/>
      <c r="L10" s="218"/>
      <c r="M10" s="219"/>
    </row>
    <row r="11" spans="1:13" ht="14.45" customHeight="1" x14ac:dyDescent="0.2">
      <c r="A11" s="5" t="s">
        <v>50</v>
      </c>
      <c r="B11" s="6" t="s">
        <v>59</v>
      </c>
      <c r="I11" s="217"/>
      <c r="J11" s="218"/>
      <c r="K11" s="218"/>
      <c r="L11" s="218"/>
      <c r="M11" s="219"/>
    </row>
    <row r="12" spans="1:13" ht="14.45" customHeight="1" x14ac:dyDescent="0.2">
      <c r="A12" s="5" t="s">
        <v>60</v>
      </c>
      <c r="B12" s="6" t="s">
        <v>61</v>
      </c>
      <c r="I12" s="217"/>
      <c r="J12" s="218"/>
      <c r="K12" s="218"/>
      <c r="L12" s="218"/>
      <c r="M12" s="219"/>
    </row>
    <row r="13" spans="1:13" ht="14.45" customHeight="1" x14ac:dyDescent="0.2">
      <c r="A13" s="5" t="s">
        <v>62</v>
      </c>
      <c r="B13" s="74"/>
      <c r="I13" s="207" t="s">
        <v>79</v>
      </c>
      <c r="J13" s="208"/>
      <c r="K13" s="208"/>
      <c r="L13" s="208"/>
      <c r="M13" s="209"/>
    </row>
    <row r="14" spans="1:13" x14ac:dyDescent="0.2">
      <c r="A14" s="5" t="s">
        <v>48</v>
      </c>
      <c r="B14" s="6" t="s">
        <v>442</v>
      </c>
      <c r="I14" s="210"/>
      <c r="J14" s="208"/>
      <c r="K14" s="208"/>
      <c r="L14" s="208"/>
      <c r="M14" s="209"/>
    </row>
    <row r="15" spans="1:13" x14ac:dyDescent="0.2">
      <c r="A15" s="5" t="s">
        <v>63</v>
      </c>
      <c r="B15" s="6" t="s">
        <v>110</v>
      </c>
      <c r="C15" s="74"/>
      <c r="D15" s="74"/>
      <c r="E15" s="74"/>
      <c r="F15" s="74"/>
      <c r="G15" s="74"/>
      <c r="H15" s="74"/>
      <c r="I15" s="210"/>
      <c r="J15" s="208"/>
      <c r="K15" s="208"/>
      <c r="L15" s="208"/>
      <c r="M15" s="209"/>
    </row>
    <row r="16" spans="1:13" ht="12" thickBot="1" x14ac:dyDescent="0.25">
      <c r="A16" s="5" t="s">
        <v>64</v>
      </c>
      <c r="B16" s="6" t="s">
        <v>110</v>
      </c>
      <c r="C16" s="74"/>
      <c r="D16" s="74"/>
      <c r="E16" s="74"/>
      <c r="F16" s="74"/>
      <c r="G16" s="74"/>
      <c r="H16" s="74"/>
      <c r="I16" s="211"/>
      <c r="J16" s="212"/>
      <c r="K16" s="212"/>
      <c r="L16" s="212"/>
      <c r="M16" s="213"/>
    </row>
    <row r="17" spans="1:9" x14ac:dyDescent="0.2">
      <c r="A17" s="5" t="s">
        <v>65</v>
      </c>
      <c r="B17" s="6" t="s">
        <v>66</v>
      </c>
      <c r="C17" s="74"/>
      <c r="D17" s="74"/>
      <c r="E17" s="74"/>
      <c r="F17" s="74"/>
      <c r="G17" s="74"/>
      <c r="H17" s="74"/>
      <c r="I17" s="77"/>
    </row>
    <row r="18" spans="1:9" x14ac:dyDescent="0.2">
      <c r="I18" s="77"/>
    </row>
    <row r="19" spans="1:9" x14ac:dyDescent="0.2">
      <c r="I19" s="77"/>
    </row>
    <row r="21" spans="1:9" x14ac:dyDescent="0.2">
      <c r="A21" s="6" t="s">
        <v>67</v>
      </c>
      <c r="B21" s="74"/>
      <c r="C21" s="74"/>
      <c r="D21" s="74"/>
      <c r="E21" s="74"/>
      <c r="F21" s="74"/>
      <c r="G21" s="74"/>
      <c r="H21" s="74"/>
      <c r="I21" s="77"/>
    </row>
    <row r="23" spans="1:9" x14ac:dyDescent="0.2">
      <c r="A23" s="6" t="s">
        <v>68</v>
      </c>
      <c r="B23" s="74"/>
      <c r="C23" s="74"/>
      <c r="D23" s="74"/>
      <c r="E23" s="74"/>
      <c r="F23" s="74"/>
      <c r="G23" s="74"/>
      <c r="H23" s="74"/>
    </row>
    <row r="25" spans="1:9" x14ac:dyDescent="0.2">
      <c r="A25" s="8" t="s">
        <v>69</v>
      </c>
      <c r="B25" s="7">
        <v>44013</v>
      </c>
    </row>
    <row r="26" spans="1:9" x14ac:dyDescent="0.2">
      <c r="A26" s="8" t="s">
        <v>69</v>
      </c>
      <c r="B26" s="6" t="s">
        <v>49</v>
      </c>
    </row>
    <row r="28" spans="1:9" ht="12.75" x14ac:dyDescent="0.2">
      <c r="A28" s="12" t="s">
        <v>390</v>
      </c>
    </row>
    <row r="29" spans="1:9" ht="15" x14ac:dyDescent="0.25">
      <c r="A29" s="197" t="s">
        <v>401</v>
      </c>
    </row>
    <row r="30" spans="1:9" ht="15" x14ac:dyDescent="0.25">
      <c r="A30" s="197" t="s">
        <v>402</v>
      </c>
    </row>
    <row r="31" spans="1:9" ht="15" x14ac:dyDescent="0.25">
      <c r="A31" s="197" t="s">
        <v>330</v>
      </c>
    </row>
    <row r="32" spans="1:9" ht="15" x14ac:dyDescent="0.25">
      <c r="A32" s="197" t="s">
        <v>352</v>
      </c>
    </row>
    <row r="33" spans="1:1" ht="15" x14ac:dyDescent="0.25">
      <c r="A33" s="197" t="s">
        <v>391</v>
      </c>
    </row>
    <row r="34" spans="1:1" ht="15" x14ac:dyDescent="0.25">
      <c r="A34" s="197" t="s">
        <v>392</v>
      </c>
    </row>
    <row r="35" spans="1:1" ht="15" x14ac:dyDescent="0.25">
      <c r="A35" s="197" t="s">
        <v>393</v>
      </c>
    </row>
    <row r="36" spans="1:1" ht="15" x14ac:dyDescent="0.25">
      <c r="A36" s="197" t="s">
        <v>394</v>
      </c>
    </row>
    <row r="37" spans="1:1" ht="15" x14ac:dyDescent="0.25">
      <c r="A37" s="197" t="s">
        <v>351</v>
      </c>
    </row>
    <row r="38" spans="1:1" ht="15" x14ac:dyDescent="0.25">
      <c r="A38" s="197" t="s">
        <v>395</v>
      </c>
    </row>
    <row r="39" spans="1:1" ht="15" x14ac:dyDescent="0.25">
      <c r="A39" s="197" t="s">
        <v>396</v>
      </c>
    </row>
    <row r="40" spans="1:1" ht="15" x14ac:dyDescent="0.25">
      <c r="A40" s="197" t="s">
        <v>397</v>
      </c>
    </row>
    <row r="41" spans="1:1" ht="15" x14ac:dyDescent="0.25">
      <c r="A41" s="197" t="s">
        <v>398</v>
      </c>
    </row>
    <row r="42" spans="1:1" ht="15" x14ac:dyDescent="0.25">
      <c r="A42" s="197" t="s">
        <v>399</v>
      </c>
    </row>
    <row r="43" spans="1:1" ht="15" x14ac:dyDescent="0.25">
      <c r="A43" s="197" t="s">
        <v>355</v>
      </c>
    </row>
    <row r="44" spans="1:1" ht="15" x14ac:dyDescent="0.25">
      <c r="A44" s="197" t="s">
        <v>400</v>
      </c>
    </row>
  </sheetData>
  <mergeCells count="2">
    <mergeCell ref="I13:M16"/>
    <mergeCell ref="I6:M12"/>
  </mergeCells>
  <hyperlinks>
    <hyperlink ref="I13" r:id="rId1" xr:uid="{6A98DE9A-058C-4363-89C3-2322E1792F0A}"/>
    <hyperlink ref="A29" location="'Dorset Council'!A1" display="Dorset Council Area" xr:uid="{FADD6CAA-4658-47C6-B27A-BF434F2A68F0}"/>
    <hyperlink ref="A30" location="'Dorset Council 16-64 Age Group'!A1" display="Dorset Council Area ages 16-64" xr:uid="{2A2F1FAB-C6D2-477C-8B83-32161671E0B7}"/>
    <hyperlink ref="A31" location="Age!A1" display="Age" xr:uid="{50198060-EF1A-479E-AF45-D22C5E93C263}"/>
    <hyperlink ref="A32" location="Sex!A1" display="Sex" xr:uid="{88BCC731-8CD5-447F-A016-9AC47D651D2C}"/>
    <hyperlink ref="A33" location="Ethnicity!A1" display="Ethnicity" xr:uid="{51B38C06-4BD9-4090-8ED6-0B7ED407195C}"/>
    <hyperlink ref="A34" location="Disability!A1" display="Disability" xr:uid="{94504FDD-B2B3-470D-9528-FC3C4A43D4D6}"/>
    <hyperlink ref="A35" location="Religion!A1" display="Religion" xr:uid="{FEE4636A-9BA9-40A2-908E-DB188814A7BF}"/>
    <hyperlink ref="A36" location="'Marriage &amp; Civil Partnership'!A1" display="Marriage &amp; Civil Partnership" xr:uid="{FA89AE38-3EB0-4E79-9174-B0549661F55E}"/>
    <hyperlink ref="A37" location="'Sexual Orientation'!A1" display="Sexual Orientation" xr:uid="{28E22B21-D413-4504-BC8C-22EB51DF477D}"/>
    <hyperlink ref="A38" location="'Military Families'!A1" display="Military Families" xr:uid="{4BFD4671-D7F7-4BC7-B798-CDF72BF3A907}"/>
    <hyperlink ref="A39" location="'Unpaid Care'!A1" display="Unpaid Care" xr:uid="{D30E8A92-FE0B-48DD-A82D-E3D99DB4381D}"/>
    <hyperlink ref="A40" location="'Paid Care'!A1" display="Paid Care" xr:uid="{5CC6B823-170F-4EFE-A1E1-BFAA6CF70C50}"/>
    <hyperlink ref="A41" location="'Household Deprivation'!A1" display="Household Deprivation" xr:uid="{8904AF5D-0046-40DF-9343-1D0720E1DA35}"/>
    <hyperlink ref="A42" location="'Lone Parents'!A1" display="Lone Parents" xr:uid="{A9415A43-F3F7-402F-9B65-FD2C18C7688E}"/>
    <hyperlink ref="A43" location="'Rural Isolation'!A1" display="Rural Isolation" xr:uid="{336D2084-30AF-4AF4-9934-1BCB3CA0A331}"/>
    <hyperlink ref="A44" location="'Country of birth'!A1" display="Country of Birth" xr:uid="{C71523C5-9760-48E0-911B-EEF7E130DD3C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"/>
  <sheetViews>
    <sheetView workbookViewId="0">
      <selection activeCell="C4" sqref="C3:D4"/>
    </sheetView>
  </sheetViews>
  <sheetFormatPr defaultRowHeight="12.75" x14ac:dyDescent="0.2"/>
  <cols>
    <col min="1" max="1" width="12.28515625" style="14" bestFit="1" customWidth="1"/>
    <col min="2" max="2" width="30.140625" style="14" bestFit="1" customWidth="1"/>
    <col min="3" max="3" width="12.7109375" style="14" bestFit="1" customWidth="1"/>
    <col min="4" max="4" width="21.140625" style="14" customWidth="1"/>
    <col min="5" max="5" width="12.7109375" style="14" bestFit="1" customWidth="1"/>
    <col min="6" max="6" width="19.42578125" style="14" bestFit="1" customWidth="1"/>
    <col min="7" max="7" width="13.85546875" style="14" bestFit="1" customWidth="1"/>
    <col min="8" max="8" width="15.85546875" style="14" customWidth="1"/>
    <col min="9" max="9" width="17.85546875" style="14" customWidth="1"/>
    <col min="10" max="16384" width="9.140625" style="14"/>
  </cols>
  <sheetData>
    <row r="1" spans="1:9" s="47" customFormat="1" ht="25.5" x14ac:dyDescent="0.25">
      <c r="A1" s="43" t="s">
        <v>1</v>
      </c>
      <c r="B1" s="55" t="s">
        <v>0</v>
      </c>
      <c r="C1" s="56" t="s">
        <v>2</v>
      </c>
      <c r="D1" s="56" t="s">
        <v>40</v>
      </c>
      <c r="E1" s="56" t="s">
        <v>45</v>
      </c>
      <c r="F1" s="56" t="s">
        <v>41</v>
      </c>
      <c r="G1" s="56" t="s">
        <v>44</v>
      </c>
      <c r="H1" s="56" t="s">
        <v>42</v>
      </c>
      <c r="I1" s="56" t="s">
        <v>43</v>
      </c>
    </row>
    <row r="2" spans="1:9" x14ac:dyDescent="0.2">
      <c r="A2" s="15" t="s">
        <v>6</v>
      </c>
      <c r="B2" s="16" t="s">
        <v>5</v>
      </c>
      <c r="C2" s="50">
        <v>59115809</v>
      </c>
      <c r="D2" s="51">
        <v>11311167</v>
      </c>
      <c r="E2" s="199">
        <v>19.133912216273654</v>
      </c>
      <c r="F2" s="51">
        <v>36973396</v>
      </c>
      <c r="G2" s="199">
        <v>62.544007475225449</v>
      </c>
      <c r="H2" s="51">
        <v>10831246</v>
      </c>
      <c r="I2" s="199">
        <v>18.322080308500897</v>
      </c>
    </row>
    <row r="3" spans="1:9" x14ac:dyDescent="0.2">
      <c r="A3" s="198" t="s">
        <v>416</v>
      </c>
      <c r="B3" s="34" t="s">
        <v>101</v>
      </c>
      <c r="C3" s="50">
        <v>772268</v>
      </c>
      <c r="D3" s="50">
        <v>127676</v>
      </c>
      <c r="E3" s="199">
        <v>16.532602671611411</v>
      </c>
      <c r="F3" s="50">
        <v>451531</v>
      </c>
      <c r="G3" s="199">
        <v>58.46817426074886</v>
      </c>
      <c r="H3" s="50">
        <v>193061</v>
      </c>
      <c r="I3" s="199">
        <v>24.999223067639733</v>
      </c>
    </row>
    <row r="4" spans="1:9" s="12" customFormat="1" ht="15" x14ac:dyDescent="0.25">
      <c r="A4" t="s">
        <v>414</v>
      </c>
      <c r="B4" s="40" t="s">
        <v>74</v>
      </c>
      <c r="C4" s="73">
        <v>376484</v>
      </c>
      <c r="D4" s="73">
        <v>59923</v>
      </c>
      <c r="E4" s="200">
        <v>15.916479850405329</v>
      </c>
      <c r="F4" s="73">
        <v>208745</v>
      </c>
      <c r="G4" s="200">
        <v>55.445915364265154</v>
      </c>
      <c r="H4" s="73">
        <v>107816</v>
      </c>
      <c r="I4" s="200">
        <v>28.637604785329522</v>
      </c>
    </row>
    <row r="5" spans="1:9" ht="15" x14ac:dyDescent="0.25">
      <c r="A5" t="s">
        <v>415</v>
      </c>
      <c r="B5" s="31" t="s">
        <v>73</v>
      </c>
      <c r="C5" s="50">
        <v>395784</v>
      </c>
      <c r="D5" s="50">
        <v>67753</v>
      </c>
      <c r="E5" s="199">
        <v>17.118680896650698</v>
      </c>
      <c r="F5" s="50">
        <v>242786</v>
      </c>
      <c r="G5" s="199">
        <v>61.343055808218629</v>
      </c>
      <c r="H5" s="50">
        <v>85245</v>
      </c>
      <c r="I5" s="199">
        <v>21.538263295130676</v>
      </c>
    </row>
    <row r="6" spans="1:9" x14ac:dyDescent="0.2">
      <c r="A6" s="18" t="s">
        <v>7</v>
      </c>
      <c r="B6" s="19" t="s">
        <v>406</v>
      </c>
      <c r="C6" s="50">
        <v>194355</v>
      </c>
      <c r="D6" s="51">
        <v>32967</v>
      </c>
      <c r="E6" s="199">
        <v>16.962259782357027</v>
      </c>
      <c r="F6" s="51">
        <v>126161</v>
      </c>
      <c r="G6" s="199">
        <v>64.912659823518808</v>
      </c>
      <c r="H6" s="51">
        <v>35227</v>
      </c>
      <c r="I6" s="199">
        <v>18.125080394124154</v>
      </c>
    </row>
    <row r="7" spans="1:9" x14ac:dyDescent="0.2">
      <c r="A7" s="18" t="s">
        <v>8</v>
      </c>
      <c r="B7" s="19" t="s">
        <v>405</v>
      </c>
      <c r="C7" s="53">
        <v>426516</v>
      </c>
      <c r="D7" s="54">
        <v>67675</v>
      </c>
      <c r="E7" s="199">
        <v>15.866931135057067</v>
      </c>
      <c r="F7" s="54">
        <v>235275</v>
      </c>
      <c r="G7" s="199">
        <v>55.162057226458096</v>
      </c>
      <c r="H7" s="54">
        <v>123566</v>
      </c>
      <c r="I7" s="199">
        <v>28.971011638484839</v>
      </c>
    </row>
    <row r="8" spans="1:9" x14ac:dyDescent="0.2">
      <c r="A8" s="18" t="s">
        <v>9</v>
      </c>
      <c r="B8" s="19" t="s">
        <v>407</v>
      </c>
      <c r="C8" s="53">
        <v>151397</v>
      </c>
      <c r="D8" s="54">
        <v>27034</v>
      </c>
      <c r="E8" s="199">
        <v>17.856364392953626</v>
      </c>
      <c r="F8" s="54">
        <v>90095</v>
      </c>
      <c r="G8" s="199">
        <v>59.509105200235147</v>
      </c>
      <c r="H8" s="54">
        <v>34268</v>
      </c>
      <c r="I8" s="199">
        <v>22.634530406811233</v>
      </c>
    </row>
    <row r="9" spans="1:9" x14ac:dyDescent="0.2">
      <c r="A9" s="20" t="s">
        <v>10</v>
      </c>
      <c r="B9" s="21" t="s">
        <v>408</v>
      </c>
      <c r="C9" s="53">
        <v>50032</v>
      </c>
      <c r="D9" s="54">
        <v>7752</v>
      </c>
      <c r="E9" s="199">
        <v>15.49408378637672</v>
      </c>
      <c r="F9" s="54">
        <v>26530</v>
      </c>
      <c r="G9" s="199">
        <v>53.026063319475533</v>
      </c>
      <c r="H9" s="54">
        <v>15750</v>
      </c>
      <c r="I9" s="199">
        <v>31.479852894147747</v>
      </c>
    </row>
    <row r="10" spans="1:9" x14ac:dyDescent="0.2">
      <c r="A10" s="20" t="s">
        <v>12</v>
      </c>
      <c r="B10" s="21" t="s">
        <v>409</v>
      </c>
      <c r="C10" s="53">
        <v>89889</v>
      </c>
      <c r="D10" s="54">
        <v>13917</v>
      </c>
      <c r="E10" s="199">
        <v>15.482428328271535</v>
      </c>
      <c r="F10" s="54">
        <v>47742</v>
      </c>
      <c r="G10" s="199">
        <v>53.112171678403364</v>
      </c>
      <c r="H10" s="54">
        <v>28230</v>
      </c>
      <c r="I10" s="199">
        <v>31.405399993325101</v>
      </c>
    </row>
    <row r="11" spans="1:9" x14ac:dyDescent="0.2">
      <c r="A11" s="20" t="s">
        <v>14</v>
      </c>
      <c r="B11" s="21" t="s">
        <v>410</v>
      </c>
      <c r="C11" s="53">
        <v>70841</v>
      </c>
      <c r="D11" s="54">
        <v>12016</v>
      </c>
      <c r="E11" s="199">
        <v>16.961928826527011</v>
      </c>
      <c r="F11" s="54">
        <v>40467</v>
      </c>
      <c r="G11" s="199">
        <v>57.123699552519028</v>
      </c>
      <c r="H11" s="54">
        <v>18358</v>
      </c>
      <c r="I11" s="199">
        <v>25.914371620953968</v>
      </c>
    </row>
    <row r="12" spans="1:9" x14ac:dyDescent="0.2">
      <c r="A12" s="20" t="s">
        <v>16</v>
      </c>
      <c r="B12" s="21" t="s">
        <v>411</v>
      </c>
      <c r="C12" s="53">
        <v>47135</v>
      </c>
      <c r="D12" s="54">
        <v>7634</v>
      </c>
      <c r="E12" s="199">
        <v>16.196032672112018</v>
      </c>
      <c r="F12" s="54">
        <v>26510</v>
      </c>
      <c r="G12" s="199">
        <v>56.242707117852973</v>
      </c>
      <c r="H12" s="54">
        <v>12991</v>
      </c>
      <c r="I12" s="199">
        <v>27.561260210035005</v>
      </c>
    </row>
    <row r="13" spans="1:9" x14ac:dyDescent="0.2">
      <c r="A13" s="20" t="s">
        <v>18</v>
      </c>
      <c r="B13" s="21" t="s">
        <v>412</v>
      </c>
      <c r="C13" s="53">
        <v>102754</v>
      </c>
      <c r="D13" s="54">
        <v>15656</v>
      </c>
      <c r="E13" s="199">
        <v>15.236389824240417</v>
      </c>
      <c r="F13" s="54">
        <v>55565</v>
      </c>
      <c r="G13" s="199">
        <v>54.075753741946784</v>
      </c>
      <c r="H13" s="54">
        <v>31533</v>
      </c>
      <c r="I13" s="199">
        <v>30.687856433812794</v>
      </c>
    </row>
    <row r="14" spans="1:9" x14ac:dyDescent="0.2">
      <c r="A14" s="20" t="s">
        <v>20</v>
      </c>
      <c r="B14" s="21" t="s">
        <v>413</v>
      </c>
      <c r="C14" s="53">
        <v>65865</v>
      </c>
      <c r="D14" s="54">
        <v>10700</v>
      </c>
      <c r="E14" s="199">
        <v>16.245350337812191</v>
      </c>
      <c r="F14" s="54">
        <v>38461</v>
      </c>
      <c r="G14" s="199">
        <v>58.39368405070978</v>
      </c>
      <c r="H14" s="54">
        <v>16704</v>
      </c>
      <c r="I14" s="199">
        <v>25.360965611478026</v>
      </c>
    </row>
    <row r="15" spans="1:9" x14ac:dyDescent="0.2">
      <c r="I15" s="17"/>
    </row>
    <row r="17" spans="1:1" x14ac:dyDescent="0.2">
      <c r="A17" s="52" t="s">
        <v>404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28"/>
  <sheetViews>
    <sheetView workbookViewId="0">
      <selection activeCell="C4" sqref="C4:G4"/>
    </sheetView>
  </sheetViews>
  <sheetFormatPr defaultRowHeight="12.75" x14ac:dyDescent="0.2"/>
  <cols>
    <col min="1" max="1" width="12.28515625" style="14" bestFit="1" customWidth="1"/>
    <col min="2" max="2" width="30.140625" style="14" bestFit="1" customWidth="1"/>
    <col min="3" max="3" width="12.7109375" style="14" bestFit="1" customWidth="1"/>
    <col min="4" max="4" width="11.7109375" style="14" bestFit="1" customWidth="1"/>
    <col min="5" max="6" width="11.5703125" style="14" customWidth="1"/>
    <col min="7" max="7" width="10.5703125" style="14" bestFit="1" customWidth="1"/>
    <col min="8" max="8" width="16.42578125" style="14" customWidth="1"/>
    <col min="9" max="9" width="14" style="14" bestFit="1" customWidth="1"/>
    <col min="10" max="10" width="18" style="14" customWidth="1"/>
    <col min="11" max="11" width="15" style="14" bestFit="1" customWidth="1"/>
    <col min="12" max="12" width="10.7109375" style="14" bestFit="1" customWidth="1"/>
    <col min="13" max="13" width="13.7109375" style="14" customWidth="1"/>
    <col min="14" max="14" width="15.7109375" style="14" customWidth="1"/>
    <col min="15" max="15" width="17.28515625" style="14" customWidth="1"/>
    <col min="16" max="16" width="16.7109375" style="14" customWidth="1"/>
    <col min="17" max="17" width="18.7109375" style="14" customWidth="1"/>
    <col min="18" max="18" width="15" style="14" customWidth="1"/>
    <col min="19" max="19" width="15.140625" style="14" customWidth="1"/>
    <col min="20" max="20" width="14.28515625" style="14" customWidth="1"/>
    <col min="21" max="21" width="15" style="14" customWidth="1"/>
    <col min="22" max="22" width="13.140625" style="14" customWidth="1"/>
    <col min="23" max="23" width="11.5703125" style="14" bestFit="1" customWidth="1"/>
    <col min="24" max="16384" width="9.140625" style="14"/>
  </cols>
  <sheetData>
    <row r="1" spans="1:23" ht="25.5" x14ac:dyDescent="0.2">
      <c r="A1" s="13" t="s">
        <v>1</v>
      </c>
      <c r="B1" s="48" t="s">
        <v>0</v>
      </c>
      <c r="C1" s="49" t="s">
        <v>2</v>
      </c>
      <c r="D1" s="49" t="s">
        <v>3</v>
      </c>
      <c r="E1" s="49" t="s">
        <v>46</v>
      </c>
      <c r="F1" s="49" t="s">
        <v>4</v>
      </c>
      <c r="G1" s="49" t="s">
        <v>47</v>
      </c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</row>
    <row r="2" spans="1:23" x14ac:dyDescent="0.2">
      <c r="A2" s="15" t="s">
        <v>6</v>
      </c>
      <c r="B2" s="16" t="s">
        <v>5</v>
      </c>
      <c r="C2" s="50">
        <v>59115809</v>
      </c>
      <c r="D2" s="24">
        <v>29215251</v>
      </c>
      <c r="E2" s="199">
        <f>D2/C2*100</f>
        <v>49.420369092808997</v>
      </c>
      <c r="F2" s="24">
        <v>29900558</v>
      </c>
      <c r="G2" s="199">
        <f>F2/C2*100</f>
        <v>50.579630907190996</v>
      </c>
      <c r="H2" s="24"/>
      <c r="I2" s="38"/>
      <c r="J2" s="24"/>
      <c r="K2" s="38"/>
      <c r="L2" s="24"/>
      <c r="M2" s="38"/>
      <c r="N2" s="24"/>
      <c r="O2" s="38"/>
      <c r="P2" s="24"/>
      <c r="Q2" s="38"/>
      <c r="R2" s="24"/>
      <c r="S2" s="38"/>
      <c r="T2" s="51"/>
      <c r="U2" s="51"/>
      <c r="V2" s="51"/>
      <c r="W2" s="50"/>
    </row>
    <row r="3" spans="1:23" x14ac:dyDescent="0.2">
      <c r="A3" s="198" t="s">
        <v>416</v>
      </c>
      <c r="B3" s="34" t="s">
        <v>101</v>
      </c>
      <c r="C3" s="50">
        <v>772268</v>
      </c>
      <c r="D3" s="57">
        <v>380828</v>
      </c>
      <c r="E3" s="199">
        <f t="shared" ref="E3:E14" si="0">D3/C3*100</f>
        <v>49.312932816069036</v>
      </c>
      <c r="F3" s="57">
        <v>391440</v>
      </c>
      <c r="G3" s="199">
        <f t="shared" ref="G3:G14" si="1">F3/C3*100</f>
        <v>50.687067183930964</v>
      </c>
      <c r="H3" s="57"/>
      <c r="I3" s="38"/>
      <c r="J3" s="57"/>
      <c r="K3" s="38"/>
      <c r="L3" s="57"/>
      <c r="M3" s="38"/>
      <c r="N3" s="57"/>
      <c r="O3" s="38"/>
      <c r="P3" s="57"/>
      <c r="Q3" s="38"/>
      <c r="R3" s="57"/>
      <c r="S3" s="38"/>
      <c r="T3" s="51"/>
      <c r="U3" s="51"/>
      <c r="V3" s="51"/>
      <c r="W3" s="50"/>
    </row>
    <row r="4" spans="1:23" s="12" customFormat="1" ht="15" x14ac:dyDescent="0.25">
      <c r="A4" t="s">
        <v>414</v>
      </c>
      <c r="B4" s="40" t="s">
        <v>74</v>
      </c>
      <c r="C4" s="73">
        <v>376484</v>
      </c>
      <c r="D4" s="72">
        <v>184103</v>
      </c>
      <c r="E4" s="200">
        <f t="shared" si="0"/>
        <v>48.900617290509025</v>
      </c>
      <c r="F4" s="72">
        <v>192381</v>
      </c>
      <c r="G4" s="200">
        <f t="shared" si="1"/>
        <v>51.099382709490968</v>
      </c>
      <c r="H4" s="72"/>
      <c r="I4" s="71"/>
      <c r="J4" s="72"/>
      <c r="K4" s="71"/>
      <c r="L4" s="72"/>
      <c r="M4" s="71"/>
      <c r="N4" s="72"/>
      <c r="O4" s="71"/>
      <c r="P4" s="72"/>
      <c r="Q4" s="71"/>
      <c r="R4" s="72"/>
      <c r="S4" s="71"/>
    </row>
    <row r="5" spans="1:23" ht="15" x14ac:dyDescent="0.25">
      <c r="A5" t="s">
        <v>415</v>
      </c>
      <c r="B5" s="31" t="s">
        <v>73</v>
      </c>
      <c r="C5" s="50">
        <v>395784</v>
      </c>
      <c r="D5" s="57">
        <v>196725</v>
      </c>
      <c r="E5" s="199">
        <f t="shared" si="0"/>
        <v>49.705142198775086</v>
      </c>
      <c r="F5" s="57">
        <v>199059</v>
      </c>
      <c r="G5" s="199">
        <f t="shared" si="1"/>
        <v>50.294857801224914</v>
      </c>
      <c r="H5" s="57"/>
      <c r="I5" s="38"/>
      <c r="J5" s="57"/>
      <c r="K5" s="38"/>
      <c r="L5" s="57"/>
      <c r="M5" s="38"/>
      <c r="N5" s="57"/>
      <c r="O5" s="38"/>
      <c r="P5" s="57"/>
      <c r="Q5" s="38"/>
      <c r="R5" s="57"/>
      <c r="S5" s="38"/>
      <c r="T5" s="51"/>
      <c r="U5" s="51"/>
      <c r="V5" s="51"/>
      <c r="W5" s="50"/>
    </row>
    <row r="6" spans="1:23" x14ac:dyDescent="0.2">
      <c r="A6" s="18" t="s">
        <v>7</v>
      </c>
      <c r="B6" s="19" t="s">
        <v>406</v>
      </c>
      <c r="C6" s="50">
        <v>194355</v>
      </c>
      <c r="D6" s="24">
        <v>98103</v>
      </c>
      <c r="E6" s="199">
        <f t="shared" si="0"/>
        <v>50.476190476190474</v>
      </c>
      <c r="F6" s="24">
        <v>96252</v>
      </c>
      <c r="G6" s="199">
        <f t="shared" si="1"/>
        <v>49.523809523809526</v>
      </c>
      <c r="H6" s="24"/>
      <c r="I6" s="38"/>
      <c r="J6" s="24"/>
      <c r="K6" s="38"/>
      <c r="L6" s="24"/>
      <c r="M6" s="38"/>
      <c r="N6" s="24"/>
      <c r="O6" s="38"/>
      <c r="P6" s="24"/>
      <c r="Q6" s="38"/>
      <c r="R6" s="24"/>
      <c r="S6" s="38"/>
      <c r="T6" s="51"/>
      <c r="U6" s="51"/>
      <c r="V6" s="51"/>
      <c r="W6" s="50"/>
    </row>
    <row r="7" spans="1:23" x14ac:dyDescent="0.2">
      <c r="A7" s="18" t="s">
        <v>8</v>
      </c>
      <c r="B7" s="19" t="s">
        <v>405</v>
      </c>
      <c r="C7" s="53">
        <v>426516</v>
      </c>
      <c r="D7" s="24">
        <v>208331</v>
      </c>
      <c r="E7" s="199">
        <f t="shared" si="0"/>
        <v>48.844826454341685</v>
      </c>
      <c r="F7" s="24">
        <v>218185</v>
      </c>
      <c r="G7" s="199">
        <f t="shared" si="1"/>
        <v>51.155173545658307</v>
      </c>
      <c r="H7" s="24"/>
      <c r="I7" s="38"/>
      <c r="J7" s="24"/>
      <c r="K7" s="38"/>
      <c r="L7" s="24"/>
      <c r="M7" s="38"/>
      <c r="N7" s="24"/>
      <c r="O7" s="38"/>
      <c r="P7" s="24"/>
      <c r="Q7" s="38"/>
      <c r="R7" s="24"/>
      <c r="S7" s="38"/>
      <c r="T7" s="51"/>
      <c r="U7" s="51"/>
      <c r="V7" s="51"/>
      <c r="W7" s="50"/>
    </row>
    <row r="8" spans="1:23" x14ac:dyDescent="0.2">
      <c r="A8" s="18" t="s">
        <v>9</v>
      </c>
      <c r="B8" s="19" t="s">
        <v>407</v>
      </c>
      <c r="C8" s="53">
        <v>151397</v>
      </c>
      <c r="D8" s="24">
        <v>74394</v>
      </c>
      <c r="E8" s="199">
        <f t="shared" si="0"/>
        <v>49.138358091639859</v>
      </c>
      <c r="F8" s="24">
        <v>77003</v>
      </c>
      <c r="G8" s="199">
        <f t="shared" si="1"/>
        <v>50.861641908360141</v>
      </c>
      <c r="H8" s="24"/>
      <c r="I8" s="38"/>
      <c r="J8" s="24"/>
      <c r="K8" s="38"/>
      <c r="L8" s="24"/>
      <c r="M8" s="38"/>
      <c r="N8" s="24"/>
      <c r="O8" s="38"/>
      <c r="P8" s="24"/>
      <c r="Q8" s="38"/>
      <c r="R8" s="24"/>
      <c r="S8" s="38"/>
      <c r="T8" s="51"/>
      <c r="U8" s="51"/>
      <c r="V8" s="51"/>
      <c r="W8" s="50"/>
    </row>
    <row r="9" spans="1:23" x14ac:dyDescent="0.2">
      <c r="A9" s="20" t="s">
        <v>10</v>
      </c>
      <c r="B9" s="21" t="s">
        <v>408</v>
      </c>
      <c r="C9" s="53">
        <v>50032</v>
      </c>
      <c r="D9" s="24">
        <v>24228</v>
      </c>
      <c r="E9" s="199">
        <f t="shared" si="0"/>
        <v>48.425007994883273</v>
      </c>
      <c r="F9" s="24">
        <v>25804</v>
      </c>
      <c r="G9" s="199">
        <f t="shared" si="1"/>
        <v>51.574992005116727</v>
      </c>
      <c r="H9" s="24"/>
      <c r="I9" s="38"/>
      <c r="J9" s="24"/>
      <c r="K9" s="38"/>
      <c r="L9" s="24"/>
      <c r="M9" s="38"/>
      <c r="N9" s="24"/>
      <c r="O9" s="38"/>
      <c r="P9" s="24"/>
      <c r="Q9" s="38"/>
      <c r="R9" s="24"/>
      <c r="S9" s="38"/>
      <c r="T9" s="51"/>
      <c r="U9" s="51"/>
      <c r="V9" s="51"/>
      <c r="W9" s="50"/>
    </row>
    <row r="10" spans="1:23" x14ac:dyDescent="0.2">
      <c r="A10" s="20" t="s">
        <v>12</v>
      </c>
      <c r="B10" s="21" t="s">
        <v>409</v>
      </c>
      <c r="C10" s="53">
        <v>89889</v>
      </c>
      <c r="D10" s="24">
        <v>43455</v>
      </c>
      <c r="E10" s="199">
        <f t="shared" si="0"/>
        <v>48.342956312785766</v>
      </c>
      <c r="F10" s="24">
        <v>46434</v>
      </c>
      <c r="G10" s="199">
        <f t="shared" si="1"/>
        <v>51.657043687214234</v>
      </c>
      <c r="H10" s="24"/>
      <c r="I10" s="38"/>
      <c r="J10" s="24"/>
      <c r="K10" s="38"/>
      <c r="L10" s="24"/>
      <c r="M10" s="38"/>
      <c r="N10" s="24"/>
      <c r="O10" s="38"/>
      <c r="P10" s="24"/>
      <c r="Q10" s="38"/>
      <c r="R10" s="24"/>
      <c r="S10" s="38"/>
      <c r="T10" s="51"/>
      <c r="U10" s="51"/>
      <c r="V10" s="51"/>
      <c r="W10" s="50"/>
    </row>
    <row r="11" spans="1:23" x14ac:dyDescent="0.2">
      <c r="A11" s="20" t="s">
        <v>14</v>
      </c>
      <c r="B11" s="21" t="s">
        <v>410</v>
      </c>
      <c r="C11" s="53">
        <v>70841</v>
      </c>
      <c r="D11" s="24">
        <v>35209</v>
      </c>
      <c r="E11" s="199">
        <f t="shared" si="0"/>
        <v>49.701444078993802</v>
      </c>
      <c r="F11" s="24">
        <v>35632</v>
      </c>
      <c r="G11" s="199">
        <f t="shared" si="1"/>
        <v>50.298555921006191</v>
      </c>
      <c r="H11" s="24"/>
      <c r="I11" s="38"/>
      <c r="J11" s="24"/>
      <c r="K11" s="38"/>
      <c r="L11" s="24"/>
      <c r="M11" s="38"/>
      <c r="N11" s="24"/>
      <c r="O11" s="38"/>
      <c r="P11" s="24"/>
      <c r="Q11" s="38"/>
      <c r="R11" s="24"/>
      <c r="S11" s="38"/>
      <c r="T11" s="51"/>
      <c r="U11" s="51"/>
      <c r="V11" s="51"/>
      <c r="W11" s="50"/>
    </row>
    <row r="12" spans="1:23" x14ac:dyDescent="0.2">
      <c r="A12" s="20" t="s">
        <v>16</v>
      </c>
      <c r="B12" s="21" t="s">
        <v>411</v>
      </c>
      <c r="C12" s="53">
        <v>47135</v>
      </c>
      <c r="D12" s="24">
        <v>23378</v>
      </c>
      <c r="E12" s="199">
        <f t="shared" si="0"/>
        <v>49.597963296913122</v>
      </c>
      <c r="F12" s="24">
        <v>23757</v>
      </c>
      <c r="G12" s="199">
        <f t="shared" si="1"/>
        <v>50.402036703086885</v>
      </c>
      <c r="H12" s="24"/>
      <c r="I12" s="38"/>
      <c r="J12" s="24"/>
      <c r="K12" s="38"/>
      <c r="L12" s="24"/>
      <c r="M12" s="38"/>
      <c r="N12" s="24"/>
      <c r="O12" s="38"/>
      <c r="P12" s="24"/>
      <c r="Q12" s="38"/>
      <c r="R12" s="24"/>
      <c r="S12" s="38"/>
      <c r="T12" s="51"/>
      <c r="U12" s="51"/>
      <c r="V12" s="51"/>
      <c r="W12" s="50"/>
    </row>
    <row r="13" spans="1:23" x14ac:dyDescent="0.2">
      <c r="A13" s="20" t="s">
        <v>18</v>
      </c>
      <c r="B13" s="21" t="s">
        <v>412</v>
      </c>
      <c r="C13" s="53">
        <v>102754</v>
      </c>
      <c r="D13" s="24">
        <v>49412</v>
      </c>
      <c r="E13" s="199">
        <f t="shared" si="0"/>
        <v>48.087665686980557</v>
      </c>
      <c r="F13" s="24">
        <v>53342</v>
      </c>
      <c r="G13" s="199">
        <f t="shared" si="1"/>
        <v>51.91233431301945</v>
      </c>
      <c r="H13" s="24"/>
      <c r="I13" s="38"/>
      <c r="J13" s="24"/>
      <c r="K13" s="38"/>
      <c r="L13" s="24"/>
      <c r="M13" s="38"/>
      <c r="N13" s="24"/>
      <c r="O13" s="38"/>
      <c r="P13" s="24"/>
      <c r="Q13" s="38"/>
      <c r="R13" s="24"/>
      <c r="S13" s="38"/>
      <c r="T13" s="51"/>
      <c r="U13" s="51"/>
      <c r="V13" s="51"/>
      <c r="W13" s="50"/>
    </row>
    <row r="14" spans="1:23" x14ac:dyDescent="0.2">
      <c r="A14" s="20" t="s">
        <v>20</v>
      </c>
      <c r="B14" s="21" t="s">
        <v>413</v>
      </c>
      <c r="C14" s="53">
        <v>65865</v>
      </c>
      <c r="D14" s="24">
        <v>32649</v>
      </c>
      <c r="E14" s="199">
        <f t="shared" si="0"/>
        <v>49.569574128900022</v>
      </c>
      <c r="F14" s="24">
        <v>33216</v>
      </c>
      <c r="G14" s="199">
        <f t="shared" si="1"/>
        <v>50.430425871099985</v>
      </c>
      <c r="H14" s="24"/>
      <c r="I14" s="38"/>
      <c r="J14" s="24"/>
      <c r="K14" s="38"/>
      <c r="L14" s="24"/>
      <c r="M14" s="38"/>
      <c r="N14" s="24"/>
      <c r="O14" s="38"/>
      <c r="P14" s="24"/>
      <c r="Q14" s="38"/>
      <c r="R14" s="24"/>
      <c r="S14" s="38"/>
      <c r="T14" s="51"/>
      <c r="U14" s="51"/>
      <c r="V14" s="51"/>
      <c r="W14" s="50"/>
    </row>
    <row r="15" spans="1:23" x14ac:dyDescent="0.2">
      <c r="E15" s="38"/>
      <c r="G15" s="38"/>
      <c r="I15" s="38"/>
      <c r="K15" s="38"/>
      <c r="M15" s="38"/>
      <c r="O15" s="38"/>
      <c r="Q15" s="38"/>
      <c r="S15" s="38"/>
    </row>
    <row r="16" spans="1:23" x14ac:dyDescent="0.2">
      <c r="B16" s="16"/>
      <c r="C16" s="50"/>
      <c r="E16" s="38"/>
      <c r="G16" s="38"/>
      <c r="I16" s="38"/>
      <c r="K16" s="38"/>
      <c r="M16" s="38"/>
      <c r="O16" s="38"/>
      <c r="Q16" s="38"/>
      <c r="S16" s="38"/>
    </row>
    <row r="17" spans="1:19" x14ac:dyDescent="0.2">
      <c r="A17" s="52" t="s">
        <v>404</v>
      </c>
      <c r="C17" s="50"/>
      <c r="E17" s="38"/>
      <c r="G17" s="38"/>
      <c r="I17" s="38"/>
      <c r="K17" s="38"/>
      <c r="M17" s="38"/>
      <c r="O17" s="38"/>
      <c r="Q17" s="38"/>
      <c r="S17" s="38"/>
    </row>
    <row r="18" spans="1:19" x14ac:dyDescent="0.2">
      <c r="B18" s="19"/>
      <c r="C18" s="50"/>
      <c r="E18" s="38"/>
      <c r="G18" s="38"/>
      <c r="I18" s="38"/>
      <c r="K18" s="38"/>
      <c r="M18" s="38"/>
      <c r="O18" s="38"/>
      <c r="Q18" s="38"/>
      <c r="S18" s="38"/>
    </row>
    <row r="19" spans="1:19" x14ac:dyDescent="0.2">
      <c r="B19" s="19"/>
      <c r="C19" s="50"/>
      <c r="E19" s="38"/>
      <c r="G19" s="38"/>
      <c r="I19" s="38"/>
      <c r="K19" s="38"/>
      <c r="M19" s="38"/>
      <c r="O19" s="38"/>
      <c r="Q19" s="38"/>
      <c r="S19" s="38"/>
    </row>
    <row r="20" spans="1:19" x14ac:dyDescent="0.2">
      <c r="B20" s="21"/>
      <c r="C20" s="50"/>
      <c r="E20" s="38"/>
      <c r="G20" s="38"/>
      <c r="I20" s="38"/>
      <c r="K20" s="38"/>
      <c r="M20" s="38"/>
      <c r="O20" s="38"/>
      <c r="Q20" s="38"/>
      <c r="S20" s="38"/>
    </row>
    <row r="21" spans="1:19" x14ac:dyDescent="0.2">
      <c r="B21" s="21"/>
      <c r="C21" s="50"/>
      <c r="E21" s="38"/>
      <c r="G21" s="38"/>
      <c r="I21" s="38"/>
      <c r="K21" s="38"/>
      <c r="M21" s="38"/>
      <c r="O21" s="38"/>
      <c r="Q21" s="38"/>
      <c r="S21" s="38"/>
    </row>
    <row r="22" spans="1:19" x14ac:dyDescent="0.2">
      <c r="B22" s="21"/>
      <c r="C22" s="50"/>
      <c r="E22" s="38"/>
      <c r="G22" s="38"/>
      <c r="I22" s="38"/>
      <c r="K22" s="38"/>
      <c r="M22" s="38"/>
      <c r="O22" s="38"/>
      <c r="Q22" s="38"/>
      <c r="S22" s="38"/>
    </row>
    <row r="23" spans="1:19" x14ac:dyDescent="0.2">
      <c r="B23" s="21"/>
      <c r="C23" s="50"/>
      <c r="E23" s="38"/>
      <c r="G23" s="38"/>
      <c r="I23" s="38"/>
      <c r="K23" s="38"/>
      <c r="M23" s="38"/>
      <c r="O23" s="38"/>
      <c r="Q23" s="38"/>
      <c r="S23" s="38"/>
    </row>
    <row r="24" spans="1:19" x14ac:dyDescent="0.2">
      <c r="B24" s="21"/>
      <c r="C24" s="50"/>
      <c r="E24" s="38"/>
      <c r="G24" s="38"/>
      <c r="I24" s="38"/>
      <c r="K24" s="38"/>
      <c r="M24" s="38"/>
      <c r="O24" s="38"/>
      <c r="Q24" s="38"/>
      <c r="S24" s="38"/>
    </row>
    <row r="25" spans="1:19" x14ac:dyDescent="0.2">
      <c r="B25" s="21"/>
      <c r="C25" s="50"/>
      <c r="E25" s="38"/>
      <c r="G25" s="38"/>
      <c r="I25" s="38"/>
      <c r="K25" s="38"/>
      <c r="M25" s="38"/>
      <c r="O25" s="38"/>
      <c r="Q25" s="38"/>
      <c r="S25" s="38"/>
    </row>
    <row r="26" spans="1:19" x14ac:dyDescent="0.2">
      <c r="B26" s="34"/>
      <c r="C26" s="50"/>
      <c r="D26" s="50"/>
      <c r="E26" s="38"/>
      <c r="F26" s="50"/>
      <c r="G26" s="38"/>
      <c r="H26" s="50"/>
      <c r="I26" s="38"/>
      <c r="J26" s="50"/>
      <c r="K26" s="38"/>
      <c r="L26" s="50"/>
      <c r="M26" s="38"/>
      <c r="N26" s="50"/>
      <c r="O26" s="38"/>
      <c r="P26" s="50"/>
      <c r="Q26" s="38"/>
      <c r="R26" s="50"/>
      <c r="S26" s="38"/>
    </row>
    <row r="27" spans="1:19" x14ac:dyDescent="0.2">
      <c r="B27" s="31"/>
      <c r="C27" s="50"/>
      <c r="D27" s="50"/>
      <c r="E27" s="38"/>
      <c r="F27" s="50"/>
      <c r="G27" s="38"/>
      <c r="H27" s="50"/>
      <c r="I27" s="38"/>
      <c r="J27" s="50"/>
      <c r="K27" s="38"/>
      <c r="L27" s="50"/>
      <c r="M27" s="38"/>
      <c r="N27" s="50"/>
      <c r="O27" s="38"/>
      <c r="P27" s="50"/>
      <c r="Q27" s="38"/>
      <c r="R27" s="50"/>
      <c r="S27" s="38"/>
    </row>
    <row r="28" spans="1:19" x14ac:dyDescent="0.2">
      <c r="B28" s="31"/>
      <c r="C28" s="50"/>
      <c r="D28" s="50"/>
      <c r="E28" s="38"/>
      <c r="F28" s="50"/>
      <c r="G28" s="38"/>
      <c r="H28" s="50"/>
      <c r="I28" s="38"/>
      <c r="J28" s="50"/>
      <c r="K28" s="38"/>
      <c r="L28" s="50"/>
      <c r="M28" s="38"/>
      <c r="N28" s="50"/>
      <c r="O28" s="38"/>
      <c r="P28" s="50"/>
      <c r="Q28" s="38"/>
      <c r="R28" s="50"/>
      <c r="S28" s="38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S34"/>
  <sheetViews>
    <sheetView workbookViewId="0">
      <selection activeCell="A5" sqref="A5:XFD6"/>
    </sheetView>
  </sheetViews>
  <sheetFormatPr defaultRowHeight="12.75" x14ac:dyDescent="0.2"/>
  <cols>
    <col min="1" max="1" width="23.7109375" style="14" customWidth="1"/>
    <col min="2" max="2" width="21" style="14" bestFit="1" customWidth="1"/>
    <col min="3" max="3" width="14" style="14" customWidth="1"/>
    <col min="4" max="4" width="13.5703125" style="14" customWidth="1"/>
    <col min="5" max="7" width="11.5703125" style="14" customWidth="1"/>
    <col min="8" max="8" width="14.140625" style="14" customWidth="1"/>
    <col min="9" max="9" width="15.140625" style="14" customWidth="1"/>
    <col min="10" max="10" width="15.28515625" style="14" customWidth="1"/>
    <col min="11" max="11" width="18" style="14" customWidth="1"/>
    <col min="12" max="12" width="15" style="14" customWidth="1"/>
    <col min="13" max="13" width="16.140625" style="14" customWidth="1"/>
    <col min="14" max="14" width="12.7109375" style="14" customWidth="1"/>
    <col min="15" max="15" width="12.5703125" style="14" customWidth="1"/>
    <col min="16" max="16" width="12.7109375" style="14" customWidth="1"/>
    <col min="17" max="17" width="12" style="14" customWidth="1"/>
    <col min="18" max="18" width="14.140625" style="14" customWidth="1"/>
    <col min="19" max="19" width="15.140625" style="14" customWidth="1"/>
    <col min="20" max="20" width="18.42578125" style="14" customWidth="1"/>
    <col min="21" max="21" width="18.7109375" style="14" customWidth="1"/>
    <col min="22" max="22" width="12.28515625" style="14" customWidth="1"/>
    <col min="23" max="23" width="11.5703125" style="14" customWidth="1"/>
    <col min="24" max="16384" width="9.140625" style="14"/>
  </cols>
  <sheetData>
    <row r="2" spans="1:19" ht="63.75" x14ac:dyDescent="0.2">
      <c r="B2" s="60" t="s">
        <v>102</v>
      </c>
      <c r="C2" s="11" t="s">
        <v>336</v>
      </c>
      <c r="D2" s="11" t="s">
        <v>35</v>
      </c>
      <c r="E2" s="11" t="s">
        <v>342</v>
      </c>
      <c r="F2" s="11" t="s">
        <v>36</v>
      </c>
      <c r="G2" s="11" t="s">
        <v>349</v>
      </c>
      <c r="H2" s="11" t="s">
        <v>341</v>
      </c>
      <c r="I2" s="11" t="s">
        <v>343</v>
      </c>
      <c r="J2" s="11" t="s">
        <v>337</v>
      </c>
      <c r="K2" s="11" t="s">
        <v>344</v>
      </c>
      <c r="L2" s="11" t="s">
        <v>338</v>
      </c>
      <c r="M2" s="11" t="s">
        <v>345</v>
      </c>
      <c r="N2" s="11" t="s">
        <v>339</v>
      </c>
      <c r="O2" s="11" t="s">
        <v>346</v>
      </c>
      <c r="P2" s="11" t="s">
        <v>340</v>
      </c>
      <c r="Q2" s="11" t="s">
        <v>347</v>
      </c>
    </row>
    <row r="3" spans="1:19" x14ac:dyDescent="0.2">
      <c r="A3" s="15" t="s">
        <v>6</v>
      </c>
      <c r="B3" s="16" t="s">
        <v>5</v>
      </c>
      <c r="C3" s="61">
        <v>56075912</v>
      </c>
      <c r="D3" s="61">
        <v>45134686</v>
      </c>
      <c r="E3" s="62">
        <v>80.488545598687722</v>
      </c>
      <c r="F3" s="61">
        <v>57680</v>
      </c>
      <c r="G3" s="62">
        <v>0.10286056515674681</v>
      </c>
      <c r="H3" s="61">
        <v>3017029</v>
      </c>
      <c r="I3" s="62">
        <v>5.380258461066135</v>
      </c>
      <c r="J3" s="61">
        <v>1224400</v>
      </c>
      <c r="K3" s="62">
        <v>2.1834687236116643</v>
      </c>
      <c r="L3" s="61">
        <v>4213531</v>
      </c>
      <c r="M3" s="62">
        <v>7.51397676777865</v>
      </c>
      <c r="N3" s="61">
        <v>1864890</v>
      </c>
      <c r="O3" s="62">
        <v>3.3256525547012057</v>
      </c>
      <c r="P3" s="61">
        <v>563696</v>
      </c>
      <c r="Q3" s="17">
        <v>1.0052373289978771</v>
      </c>
      <c r="R3" s="24"/>
      <c r="S3" s="24"/>
    </row>
    <row r="4" spans="1:19" x14ac:dyDescent="0.2">
      <c r="A4" s="198" t="s">
        <v>416</v>
      </c>
      <c r="B4" s="34" t="s">
        <v>101</v>
      </c>
      <c r="C4" s="24">
        <v>744041</v>
      </c>
      <c r="D4" s="24">
        <v>683800</v>
      </c>
      <c r="E4" s="62">
        <v>91.903537573870253</v>
      </c>
      <c r="F4" s="61">
        <v>987</v>
      </c>
      <c r="G4" s="62">
        <v>0.13265398008980689</v>
      </c>
      <c r="H4" s="61">
        <v>29850</v>
      </c>
      <c r="I4" s="62">
        <v>4.0118756896461347</v>
      </c>
      <c r="J4" s="24">
        <v>9507</v>
      </c>
      <c r="K4" s="62">
        <v>1.2777521668832765</v>
      </c>
      <c r="L4" s="24">
        <v>14175</v>
      </c>
      <c r="M4" s="62">
        <v>1.90513694809829</v>
      </c>
      <c r="N4" s="24">
        <v>3208</v>
      </c>
      <c r="O4" s="62">
        <v>0.43115903559078061</v>
      </c>
      <c r="P4" s="24">
        <v>2514</v>
      </c>
      <c r="Q4" s="17">
        <v>0.33788460582145341</v>
      </c>
      <c r="R4" s="24"/>
      <c r="S4" s="24"/>
    </row>
    <row r="5" spans="1:19" ht="15" x14ac:dyDescent="0.25">
      <c r="A5" t="s">
        <v>414</v>
      </c>
      <c r="B5" s="40" t="s">
        <v>74</v>
      </c>
      <c r="C5" s="67">
        <v>365153</v>
      </c>
      <c r="D5" s="67">
        <v>348936</v>
      </c>
      <c r="E5" s="95">
        <v>95.558847934975205</v>
      </c>
      <c r="F5" s="96">
        <v>507</v>
      </c>
      <c r="G5" s="95">
        <v>0.13884590842742633</v>
      </c>
      <c r="H5" s="96">
        <v>8283</v>
      </c>
      <c r="I5" s="95">
        <v>2.2683642199297283</v>
      </c>
      <c r="J5" s="67">
        <v>2895</v>
      </c>
      <c r="K5" s="95">
        <v>0.79281835285483071</v>
      </c>
      <c r="L5" s="67">
        <v>3338</v>
      </c>
      <c r="M5" s="95">
        <v>0.91413736159911052</v>
      </c>
      <c r="N5" s="67">
        <v>841</v>
      </c>
      <c r="O5" s="95">
        <v>0.23031441614884718</v>
      </c>
      <c r="P5" s="67">
        <v>353</v>
      </c>
      <c r="Q5" s="68">
        <v>9.6671806064855009E-2</v>
      </c>
      <c r="R5" s="24"/>
      <c r="S5" s="24"/>
    </row>
    <row r="6" spans="1:19" ht="15" x14ac:dyDescent="0.25">
      <c r="A6" t="s">
        <v>415</v>
      </c>
      <c r="B6" s="31" t="s">
        <v>73</v>
      </c>
      <c r="C6" s="24">
        <v>378888</v>
      </c>
      <c r="D6" s="24">
        <v>334864</v>
      </c>
      <c r="E6" s="62">
        <v>88.380735204070859</v>
      </c>
      <c r="F6" s="61">
        <v>480</v>
      </c>
      <c r="G6" s="62">
        <v>0.12668651422056121</v>
      </c>
      <c r="H6" s="61">
        <v>21567</v>
      </c>
      <c r="I6" s="62">
        <v>5.6921834420725919</v>
      </c>
      <c r="J6" s="24">
        <v>6612</v>
      </c>
      <c r="K6" s="62">
        <v>1.7451067333882309</v>
      </c>
      <c r="L6" s="24">
        <v>10837</v>
      </c>
      <c r="M6" s="62">
        <v>2.8602119887671291</v>
      </c>
      <c r="N6" s="24">
        <v>2367</v>
      </c>
      <c r="O6" s="62">
        <v>0.62472287325014253</v>
      </c>
      <c r="P6" s="24">
        <v>2161</v>
      </c>
      <c r="Q6" s="17">
        <v>0.57035324423048495</v>
      </c>
      <c r="R6" s="24"/>
      <c r="S6" s="24"/>
    </row>
    <row r="7" spans="1:19" x14ac:dyDescent="0.2">
      <c r="A7" s="18" t="s">
        <v>7</v>
      </c>
      <c r="B7" s="19" t="s">
        <v>406</v>
      </c>
      <c r="C7" s="61">
        <v>183491</v>
      </c>
      <c r="D7" s="61">
        <v>153752</v>
      </c>
      <c r="E7" s="62">
        <v>83.79266558032819</v>
      </c>
      <c r="F7" s="61">
        <v>218</v>
      </c>
      <c r="G7" s="62">
        <v>0.11880691696050487</v>
      </c>
      <c r="H7" s="61">
        <v>14827</v>
      </c>
      <c r="I7" s="62">
        <v>8.0805053108871832</v>
      </c>
      <c r="J7" s="61">
        <v>4191</v>
      </c>
      <c r="K7" s="62">
        <v>2.2840357292728255</v>
      </c>
      <c r="L7" s="61">
        <v>7066</v>
      </c>
      <c r="M7" s="62">
        <v>3.8508700699216858</v>
      </c>
      <c r="N7" s="61">
        <v>1764</v>
      </c>
      <c r="O7" s="62">
        <v>0.9613550528363789</v>
      </c>
      <c r="P7" s="61">
        <v>1673</v>
      </c>
      <c r="Q7" s="17">
        <v>0.91176133979323248</v>
      </c>
      <c r="R7" s="24"/>
      <c r="S7" s="24"/>
    </row>
    <row r="8" spans="1:19" x14ac:dyDescent="0.2">
      <c r="A8" s="18" t="s">
        <v>8</v>
      </c>
      <c r="B8" s="19" t="s">
        <v>405</v>
      </c>
      <c r="C8" s="61">
        <v>412905</v>
      </c>
      <c r="D8" s="61">
        <v>394350</v>
      </c>
      <c r="E8" s="62">
        <v>95.506230246666917</v>
      </c>
      <c r="F8" s="61">
        <v>555</v>
      </c>
      <c r="G8" s="62">
        <v>0.1344134849420569</v>
      </c>
      <c r="H8" s="61">
        <v>9412</v>
      </c>
      <c r="I8" s="62">
        <v>2.2794589554498006</v>
      </c>
      <c r="J8" s="61">
        <v>3400</v>
      </c>
      <c r="K8" s="62">
        <v>0.8234339618071953</v>
      </c>
      <c r="L8" s="61">
        <v>3833</v>
      </c>
      <c r="M8" s="62">
        <v>0.92830069870793519</v>
      </c>
      <c r="N8" s="61">
        <v>924</v>
      </c>
      <c r="O8" s="62">
        <v>0.22378028844407308</v>
      </c>
      <c r="P8" s="61">
        <v>431</v>
      </c>
      <c r="Q8" s="17">
        <v>0.10438236398202975</v>
      </c>
      <c r="R8" s="24"/>
      <c r="S8" s="24"/>
    </row>
    <row r="9" spans="1:19" x14ac:dyDescent="0.2">
      <c r="A9" s="18" t="s">
        <v>9</v>
      </c>
      <c r="B9" s="19" t="s">
        <v>407</v>
      </c>
      <c r="C9" s="61">
        <v>147645</v>
      </c>
      <c r="D9" s="61">
        <v>135698</v>
      </c>
      <c r="E9" s="62">
        <v>91.908293541941816</v>
      </c>
      <c r="F9" s="61">
        <v>214</v>
      </c>
      <c r="G9" s="62">
        <v>0.14494226015103795</v>
      </c>
      <c r="H9" s="61">
        <v>5611</v>
      </c>
      <c r="I9" s="62">
        <v>3.800331877137729</v>
      </c>
      <c r="J9" s="61">
        <v>1916</v>
      </c>
      <c r="K9" s="62">
        <v>1.2977073385485456</v>
      </c>
      <c r="L9" s="61">
        <v>3276</v>
      </c>
      <c r="M9" s="62">
        <v>2.2188357208168243</v>
      </c>
      <c r="N9" s="61">
        <v>520</v>
      </c>
      <c r="O9" s="62">
        <v>0.35219614616140066</v>
      </c>
      <c r="P9" s="61">
        <v>410</v>
      </c>
      <c r="Q9" s="17">
        <v>0.27769311524264279</v>
      </c>
      <c r="R9" s="24"/>
      <c r="S9" s="24"/>
    </row>
    <row r="10" spans="1:19" x14ac:dyDescent="0.2">
      <c r="A10" s="20" t="s">
        <v>10</v>
      </c>
      <c r="B10" s="21" t="s">
        <v>408</v>
      </c>
      <c r="C10" s="61">
        <v>47752</v>
      </c>
      <c r="D10" s="61">
        <v>45414</v>
      </c>
      <c r="E10" s="62">
        <v>95.103869994974033</v>
      </c>
      <c r="F10" s="61">
        <v>48</v>
      </c>
      <c r="G10" s="62">
        <v>0.10051934997487015</v>
      </c>
      <c r="H10" s="61">
        <v>1129</v>
      </c>
      <c r="I10" s="62">
        <v>2.3642988775339253</v>
      </c>
      <c r="J10" s="61">
        <v>505</v>
      </c>
      <c r="K10" s="62">
        <v>1.0575473278606131</v>
      </c>
      <c r="L10" s="61">
        <v>495</v>
      </c>
      <c r="M10" s="62">
        <v>1.0366057966158486</v>
      </c>
      <c r="N10" s="61">
        <v>83</v>
      </c>
      <c r="O10" s="62">
        <v>0.17381470933154633</v>
      </c>
      <c r="P10" s="61">
        <v>78</v>
      </c>
      <c r="Q10" s="17">
        <v>0.16334394370916402</v>
      </c>
      <c r="R10" s="24"/>
      <c r="S10" s="24"/>
    </row>
    <row r="11" spans="1:19" x14ac:dyDescent="0.2">
      <c r="A11" s="20" t="s">
        <v>12</v>
      </c>
      <c r="B11" s="21" t="s">
        <v>409</v>
      </c>
      <c r="C11" s="61">
        <v>87166</v>
      </c>
      <c r="D11" s="61">
        <v>83876</v>
      </c>
      <c r="E11" s="62">
        <v>96.225592547552935</v>
      </c>
      <c r="F11" s="61">
        <v>171</v>
      </c>
      <c r="G11" s="62">
        <v>0.19617740862262809</v>
      </c>
      <c r="H11" s="61">
        <v>1598</v>
      </c>
      <c r="I11" s="62">
        <v>1.8332836197599982</v>
      </c>
      <c r="J11" s="61">
        <v>594</v>
      </c>
      <c r="K11" s="62">
        <v>0.68145836679439231</v>
      </c>
      <c r="L11" s="61">
        <v>737</v>
      </c>
      <c r="M11" s="62">
        <v>0.84551315880044964</v>
      </c>
      <c r="N11" s="61">
        <v>106</v>
      </c>
      <c r="O11" s="62">
        <v>0.12160704861987472</v>
      </c>
      <c r="P11" s="61">
        <v>84</v>
      </c>
      <c r="Q11" s="17">
        <v>9.6367849849712042E-2</v>
      </c>
      <c r="R11" s="24"/>
      <c r="S11" s="24"/>
    </row>
    <row r="12" spans="1:19" x14ac:dyDescent="0.2">
      <c r="A12" s="20" t="s">
        <v>14</v>
      </c>
      <c r="B12" s="21" t="s">
        <v>410</v>
      </c>
      <c r="C12" s="61">
        <v>68583</v>
      </c>
      <c r="D12" s="61">
        <v>64936</v>
      </c>
      <c r="E12" s="62">
        <v>94.682355685811345</v>
      </c>
      <c r="F12" s="61">
        <v>95</v>
      </c>
      <c r="G12" s="62">
        <v>0.13851829170494145</v>
      </c>
      <c r="H12" s="61">
        <v>1946</v>
      </c>
      <c r="I12" s="62">
        <v>2.837437849029643</v>
      </c>
      <c r="J12" s="61">
        <v>552</v>
      </c>
      <c r="K12" s="62">
        <v>0.80486417916976505</v>
      </c>
      <c r="L12" s="61">
        <v>796</v>
      </c>
      <c r="M12" s="62">
        <v>1.160637475759299</v>
      </c>
      <c r="N12" s="61">
        <v>197</v>
      </c>
      <c r="O12" s="62">
        <v>0.28724319437761542</v>
      </c>
      <c r="P12" s="61">
        <v>61</v>
      </c>
      <c r="Q12" s="17">
        <v>8.8943324147383471E-2</v>
      </c>
      <c r="R12" s="24"/>
      <c r="S12" s="24"/>
    </row>
    <row r="13" spans="1:19" x14ac:dyDescent="0.2">
      <c r="A13" s="20" t="s">
        <v>16</v>
      </c>
      <c r="B13" s="21" t="s">
        <v>411</v>
      </c>
      <c r="C13" s="61">
        <v>44973</v>
      </c>
      <c r="D13" s="61">
        <v>43253</v>
      </c>
      <c r="E13" s="62">
        <v>96.175483067618345</v>
      </c>
      <c r="F13" s="61">
        <v>89</v>
      </c>
      <c r="G13" s="62">
        <v>0.19789651568719011</v>
      </c>
      <c r="H13" s="61">
        <v>998</v>
      </c>
      <c r="I13" s="62">
        <v>2.2191092433237718</v>
      </c>
      <c r="J13" s="61">
        <v>326</v>
      </c>
      <c r="K13" s="62">
        <v>0.72487937206768505</v>
      </c>
      <c r="L13" s="61">
        <v>231</v>
      </c>
      <c r="M13" s="62">
        <v>0.51364151824427984</v>
      </c>
      <c r="N13" s="61">
        <v>48</v>
      </c>
      <c r="O13" s="62">
        <v>0.1067307050897205</v>
      </c>
      <c r="P13" s="61">
        <v>28</v>
      </c>
      <c r="Q13" s="17">
        <v>6.2259577969003624E-2</v>
      </c>
      <c r="R13" s="24"/>
      <c r="S13" s="24"/>
    </row>
    <row r="14" spans="1:19" x14ac:dyDescent="0.2">
      <c r="A14" s="20" t="s">
        <v>18</v>
      </c>
      <c r="B14" s="21" t="s">
        <v>412</v>
      </c>
      <c r="C14" s="61">
        <v>99264</v>
      </c>
      <c r="D14" s="61">
        <v>95011</v>
      </c>
      <c r="E14" s="62">
        <v>95.715465828497742</v>
      </c>
      <c r="F14" s="61">
        <v>104</v>
      </c>
      <c r="G14" s="62">
        <v>0.10477111540941328</v>
      </c>
      <c r="H14" s="61">
        <v>2169</v>
      </c>
      <c r="I14" s="62">
        <v>2.1850822050290137</v>
      </c>
      <c r="J14" s="61">
        <v>770</v>
      </c>
      <c r="K14" s="62">
        <v>0.775709219858156</v>
      </c>
      <c r="L14" s="61">
        <v>934</v>
      </c>
      <c r="M14" s="62">
        <v>0.94092520954223091</v>
      </c>
      <c r="N14" s="61">
        <v>169</v>
      </c>
      <c r="O14" s="62">
        <v>0.17025306254029657</v>
      </c>
      <c r="P14" s="61">
        <v>107</v>
      </c>
      <c r="Q14" s="17">
        <v>0.10779335912314636</v>
      </c>
      <c r="R14" s="24"/>
      <c r="S14" s="24"/>
    </row>
    <row r="15" spans="1:19" x14ac:dyDescent="0.2">
      <c r="A15" s="20" t="s">
        <v>20</v>
      </c>
      <c r="B15" s="21" t="s">
        <v>413</v>
      </c>
      <c r="C15" s="61">
        <v>65167</v>
      </c>
      <c r="D15" s="61">
        <v>61860</v>
      </c>
      <c r="E15" s="62">
        <v>94.925345650405873</v>
      </c>
      <c r="F15" s="61">
        <v>48</v>
      </c>
      <c r="G15" s="62">
        <v>7.3656912240858102E-2</v>
      </c>
      <c r="H15" s="61">
        <v>1572</v>
      </c>
      <c r="I15" s="62">
        <v>2.4122638758881028</v>
      </c>
      <c r="J15" s="61">
        <v>653</v>
      </c>
      <c r="K15" s="62">
        <v>1.0020409102766736</v>
      </c>
      <c r="L15" s="61">
        <v>640</v>
      </c>
      <c r="M15" s="62">
        <v>0.98209216321144144</v>
      </c>
      <c r="N15" s="61">
        <v>321</v>
      </c>
      <c r="O15" s="62">
        <v>0.49258060061073861</v>
      </c>
      <c r="P15" s="61">
        <v>73</v>
      </c>
      <c r="Q15" s="17">
        <v>0.11201988736630503</v>
      </c>
      <c r="R15" s="24"/>
      <c r="S15" s="24"/>
    </row>
    <row r="16" spans="1:19" x14ac:dyDescent="0.2">
      <c r="R16" s="24"/>
      <c r="S16" s="24"/>
    </row>
    <row r="18" spans="1:13" x14ac:dyDescent="0.2">
      <c r="A18" s="25" t="s">
        <v>348</v>
      </c>
    </row>
    <row r="21" spans="1:13" x14ac:dyDescent="0.2">
      <c r="A21" s="98"/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</row>
    <row r="22" spans="1:13" x14ac:dyDescent="0.2">
      <c r="A22" s="99"/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</row>
    <row r="23" spans="1:13" x14ac:dyDescent="0.2">
      <c r="A23" s="99"/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</row>
    <row r="24" spans="1:13" x14ac:dyDescent="0.2">
      <c r="A24" s="99"/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</row>
    <row r="25" spans="1:13" x14ac:dyDescent="0.2">
      <c r="A25" s="99"/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</row>
    <row r="26" spans="1:13" x14ac:dyDescent="0.2">
      <c r="A26" s="99"/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</row>
    <row r="27" spans="1:13" x14ac:dyDescent="0.2">
      <c r="A27" s="99"/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</row>
    <row r="28" spans="1:13" x14ac:dyDescent="0.2">
      <c r="A28" s="99"/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</row>
    <row r="29" spans="1:13" x14ac:dyDescent="0.2">
      <c r="A29" s="99"/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</row>
    <row r="30" spans="1:13" x14ac:dyDescent="0.2">
      <c r="A30" s="99"/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</row>
    <row r="31" spans="1:13" x14ac:dyDescent="0.2">
      <c r="A31" s="99"/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</row>
    <row r="32" spans="1:13" x14ac:dyDescent="0.2">
      <c r="A32" s="12"/>
      <c r="B32" s="24"/>
      <c r="C32" s="24"/>
      <c r="D32" s="24"/>
      <c r="E32" s="24"/>
      <c r="F32" s="24"/>
      <c r="G32" s="24"/>
      <c r="H32" s="100"/>
      <c r="I32" s="100"/>
      <c r="J32" s="24"/>
      <c r="K32" s="24"/>
      <c r="L32" s="24"/>
      <c r="M32" s="24"/>
    </row>
    <row r="33" spans="2:13" x14ac:dyDescent="0.2">
      <c r="B33" s="24"/>
      <c r="C33" s="24"/>
      <c r="D33" s="24"/>
      <c r="E33" s="24"/>
      <c r="F33" s="24"/>
      <c r="G33" s="24"/>
      <c r="H33" s="100"/>
      <c r="I33" s="100"/>
      <c r="J33" s="24"/>
      <c r="K33" s="24"/>
      <c r="L33" s="24"/>
      <c r="M33" s="24"/>
    </row>
    <row r="34" spans="2:13" x14ac:dyDescent="0.2">
      <c r="B34" s="24"/>
      <c r="C34" s="24"/>
      <c r="D34" s="24"/>
      <c r="E34" s="24"/>
      <c r="F34" s="24"/>
      <c r="G34" s="24"/>
      <c r="H34" s="100"/>
      <c r="I34" s="100"/>
      <c r="J34" s="24"/>
      <c r="K34" s="24"/>
      <c r="L34" s="24"/>
      <c r="M34" s="24"/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7"/>
  <sheetViews>
    <sheetView workbookViewId="0">
      <selection activeCell="A4" sqref="A4:XFD5"/>
    </sheetView>
  </sheetViews>
  <sheetFormatPr defaultRowHeight="12.75" x14ac:dyDescent="0.2"/>
  <cols>
    <col min="1" max="1" width="10" style="14" bestFit="1" customWidth="1"/>
    <col min="2" max="2" width="23" style="14" bestFit="1" customWidth="1"/>
    <col min="3" max="3" width="11.28515625" style="14" bestFit="1" customWidth="1"/>
    <col min="4" max="4" width="12.85546875" style="14" bestFit="1" customWidth="1"/>
    <col min="5" max="5" width="14.5703125" style="14" customWidth="1"/>
    <col min="6" max="6" width="14.140625" style="14" bestFit="1" customWidth="1"/>
    <col min="7" max="7" width="16.140625" style="14" bestFit="1" customWidth="1"/>
    <col min="8" max="8" width="9.85546875" style="14" bestFit="1" customWidth="1"/>
    <col min="9" max="16384" width="9.140625" style="14"/>
  </cols>
  <sheetData>
    <row r="1" spans="1:10" s="23" customFormat="1" ht="51" x14ac:dyDescent="0.2">
      <c r="A1" s="41" t="s">
        <v>21</v>
      </c>
      <c r="B1" s="41" t="s">
        <v>22</v>
      </c>
      <c r="C1" s="23" t="s">
        <v>103</v>
      </c>
      <c r="D1" s="23" t="s">
        <v>104</v>
      </c>
      <c r="E1" s="23" t="s">
        <v>105</v>
      </c>
      <c r="F1" s="23" t="s">
        <v>106</v>
      </c>
      <c r="G1" s="23" t="s">
        <v>107</v>
      </c>
      <c r="H1" s="23" t="s">
        <v>108</v>
      </c>
    </row>
    <row r="2" spans="1:10" x14ac:dyDescent="0.2">
      <c r="A2" s="15" t="s">
        <v>6</v>
      </c>
      <c r="B2" s="16" t="s">
        <v>5</v>
      </c>
      <c r="C2" s="24">
        <v>56075912</v>
      </c>
      <c r="D2" s="24">
        <v>4769712</v>
      </c>
      <c r="E2" s="38">
        <f>D2/C2</f>
        <v>8.5058126205776199E-2</v>
      </c>
      <c r="F2" s="24">
        <v>5278729</v>
      </c>
      <c r="G2" s="38">
        <f>F2/C2</f>
        <v>9.4135410584138157E-2</v>
      </c>
      <c r="H2" s="39">
        <f t="shared" ref="H2:H8" si="0">E2+G2</f>
        <v>0.17919353678991434</v>
      </c>
    </row>
    <row r="3" spans="1:10" x14ac:dyDescent="0.2">
      <c r="A3" s="198" t="s">
        <v>416</v>
      </c>
      <c r="B3" s="34" t="s">
        <v>101</v>
      </c>
      <c r="C3" s="24">
        <f>C6+C8+C7</f>
        <v>744041</v>
      </c>
      <c r="D3" s="24">
        <f>D6+D8+D7</f>
        <v>63237</v>
      </c>
      <c r="E3" s="38">
        <f>D3/C3</f>
        <v>8.4991284082463203E-2</v>
      </c>
      <c r="F3" s="24">
        <f>F6+F8+F7</f>
        <v>80985</v>
      </c>
      <c r="G3" s="38">
        <f>F3/C3</f>
        <v>0.10884480828341449</v>
      </c>
      <c r="H3" s="38">
        <f t="shared" si="0"/>
        <v>0.19383609236587768</v>
      </c>
    </row>
    <row r="4" spans="1:10" s="12" customFormat="1" ht="15" x14ac:dyDescent="0.25">
      <c r="A4" t="s">
        <v>414</v>
      </c>
      <c r="B4" s="40" t="s">
        <v>74</v>
      </c>
      <c r="C4" s="67">
        <f>C10+C11+C12+C13+C14</f>
        <v>365153</v>
      </c>
      <c r="D4" s="67">
        <f>D10+D11+D12+D13+D14</f>
        <v>30710</v>
      </c>
      <c r="E4" s="71">
        <f>D4/C4</f>
        <v>8.4101732698348364E-2</v>
      </c>
      <c r="F4" s="67">
        <f>F10+F11+F12+F13+F14</f>
        <v>41457</v>
      </c>
      <c r="G4" s="71">
        <f>F4/C4</f>
        <v>0.11353323127565705</v>
      </c>
      <c r="H4" s="71">
        <f t="shared" si="0"/>
        <v>0.19763496397400543</v>
      </c>
    </row>
    <row r="5" spans="1:10" ht="15" x14ac:dyDescent="0.25">
      <c r="A5" t="s">
        <v>415</v>
      </c>
      <c r="B5" s="31" t="s">
        <v>73</v>
      </c>
      <c r="C5" s="24">
        <f>C6+C9+C8</f>
        <v>378888</v>
      </c>
      <c r="D5" s="24">
        <f>D6+D9+D8</f>
        <v>32527</v>
      </c>
      <c r="E5" s="38">
        <f t="shared" ref="E5" si="1">D5/C5</f>
        <v>8.5848588501087397E-2</v>
      </c>
      <c r="F5" s="24">
        <f>F6+F9+F8</f>
        <v>39528</v>
      </c>
      <c r="G5" s="38">
        <f t="shared" ref="G5" si="2">F5/C5</f>
        <v>0.10432634446063216</v>
      </c>
      <c r="H5" s="38">
        <f t="shared" si="0"/>
        <v>0.19017493296171956</v>
      </c>
    </row>
    <row r="6" spans="1:10" x14ac:dyDescent="0.2">
      <c r="A6" s="18" t="s">
        <v>7</v>
      </c>
      <c r="B6" s="19" t="s">
        <v>406</v>
      </c>
      <c r="C6" s="24">
        <v>183491</v>
      </c>
      <c r="D6" s="24">
        <v>15858</v>
      </c>
      <c r="E6" s="38">
        <f>D6/C6</f>
        <v>8.6423857300903045E-2</v>
      </c>
      <c r="F6" s="24">
        <v>18289</v>
      </c>
      <c r="G6" s="38">
        <f>F6/C6</f>
        <v>9.9672463499572192E-2</v>
      </c>
      <c r="H6" s="39">
        <f t="shared" si="0"/>
        <v>0.18609632080047522</v>
      </c>
    </row>
    <row r="7" spans="1:10" x14ac:dyDescent="0.2">
      <c r="A7" s="18" t="s">
        <v>8</v>
      </c>
      <c r="B7" s="19" t="s">
        <v>405</v>
      </c>
      <c r="C7" s="24">
        <v>412905</v>
      </c>
      <c r="D7" s="24">
        <v>35339</v>
      </c>
      <c r="E7" s="38">
        <f>D7/C7</f>
        <v>8.5586272871483751E-2</v>
      </c>
      <c r="F7" s="24">
        <v>47528</v>
      </c>
      <c r="G7" s="38">
        <f>F7/C7</f>
        <v>0.11510638040227171</v>
      </c>
      <c r="H7" s="39">
        <f t="shared" si="0"/>
        <v>0.20069265327375546</v>
      </c>
    </row>
    <row r="8" spans="1:10" x14ac:dyDescent="0.2">
      <c r="A8" s="18" t="s">
        <v>9</v>
      </c>
      <c r="B8" s="19" t="s">
        <v>407</v>
      </c>
      <c r="C8" s="24">
        <v>147645</v>
      </c>
      <c r="D8" s="24">
        <v>12040</v>
      </c>
      <c r="E8" s="38">
        <f>D8/C8</f>
        <v>8.1546953841985848E-2</v>
      </c>
      <c r="F8" s="24">
        <v>15168</v>
      </c>
      <c r="G8" s="38">
        <f>F8/C8</f>
        <v>0.10273290663415625</v>
      </c>
      <c r="H8" s="39">
        <f t="shared" si="0"/>
        <v>0.18427986047614209</v>
      </c>
    </row>
    <row r="9" spans="1:10" x14ac:dyDescent="0.2">
      <c r="A9" s="20" t="s">
        <v>10</v>
      </c>
      <c r="B9" s="21" t="s">
        <v>408</v>
      </c>
      <c r="C9" s="24">
        <v>47752</v>
      </c>
      <c r="D9" s="24">
        <v>4629</v>
      </c>
      <c r="E9" s="38">
        <f t="shared" ref="E9:E14" si="3">D9/C9</f>
        <v>9.6938348132015406E-2</v>
      </c>
      <c r="F9" s="24">
        <v>6071</v>
      </c>
      <c r="G9" s="38">
        <f t="shared" ref="G9:G14" si="4">F9/C9</f>
        <v>0.12713603618696598</v>
      </c>
      <c r="H9" s="39">
        <f t="shared" ref="H9:H14" si="5">E9+G9</f>
        <v>0.22407438431898138</v>
      </c>
      <c r="J9" s="24"/>
    </row>
    <row r="10" spans="1:10" x14ac:dyDescent="0.2">
      <c r="A10" s="20" t="s">
        <v>12</v>
      </c>
      <c r="B10" s="21" t="s">
        <v>409</v>
      </c>
      <c r="C10" s="24">
        <v>87166</v>
      </c>
      <c r="D10" s="24">
        <v>7152</v>
      </c>
      <c r="E10" s="38">
        <f t="shared" si="3"/>
        <v>8.2050340729183394E-2</v>
      </c>
      <c r="F10" s="24">
        <v>10023</v>
      </c>
      <c r="G10" s="38">
        <f t="shared" si="4"/>
        <v>0.11498749512424569</v>
      </c>
      <c r="H10" s="39">
        <f t="shared" si="5"/>
        <v>0.1970378358534291</v>
      </c>
    </row>
    <row r="11" spans="1:10" x14ac:dyDescent="0.2">
      <c r="A11" s="20" t="s">
        <v>14</v>
      </c>
      <c r="B11" s="21" t="s">
        <v>410</v>
      </c>
      <c r="C11" s="24">
        <v>68583</v>
      </c>
      <c r="D11" s="24">
        <v>4896</v>
      </c>
      <c r="E11" s="38">
        <f t="shared" si="3"/>
        <v>7.1387953282883512E-2</v>
      </c>
      <c r="F11" s="24">
        <v>7123</v>
      </c>
      <c r="G11" s="38">
        <f t="shared" si="4"/>
        <v>0.103859557033084</v>
      </c>
      <c r="H11" s="39">
        <f t="shared" si="5"/>
        <v>0.17524751031596753</v>
      </c>
    </row>
    <row r="12" spans="1:10" x14ac:dyDescent="0.2">
      <c r="A12" s="20" t="s">
        <v>16</v>
      </c>
      <c r="B12" s="21" t="s">
        <v>411</v>
      </c>
      <c r="C12" s="24">
        <v>44973</v>
      </c>
      <c r="D12" s="24">
        <v>3702</v>
      </c>
      <c r="E12" s="38">
        <f t="shared" si="3"/>
        <v>8.231605630044693E-2</v>
      </c>
      <c r="F12" s="24">
        <v>5057</v>
      </c>
      <c r="G12" s="38">
        <f t="shared" si="4"/>
        <v>0.11244524492473262</v>
      </c>
      <c r="H12" s="39">
        <f t="shared" si="5"/>
        <v>0.19476130122517954</v>
      </c>
    </row>
    <row r="13" spans="1:10" x14ac:dyDescent="0.2">
      <c r="A13" s="20" t="s">
        <v>18</v>
      </c>
      <c r="B13" s="21" t="s">
        <v>412</v>
      </c>
      <c r="C13" s="24">
        <v>99264</v>
      </c>
      <c r="D13" s="24">
        <v>8645</v>
      </c>
      <c r="E13" s="38">
        <f t="shared" si="3"/>
        <v>8.709098968407479E-2</v>
      </c>
      <c r="F13" s="24">
        <v>11468</v>
      </c>
      <c r="G13" s="38">
        <f t="shared" si="4"/>
        <v>0.11553030303030302</v>
      </c>
      <c r="H13" s="39">
        <f t="shared" si="5"/>
        <v>0.20262129271437782</v>
      </c>
    </row>
    <row r="14" spans="1:10" x14ac:dyDescent="0.2">
      <c r="A14" s="20" t="s">
        <v>20</v>
      </c>
      <c r="B14" s="21" t="s">
        <v>413</v>
      </c>
      <c r="C14" s="24">
        <v>65167</v>
      </c>
      <c r="D14" s="24">
        <v>6315</v>
      </c>
      <c r="E14" s="38">
        <f t="shared" si="3"/>
        <v>9.6904875166878943E-2</v>
      </c>
      <c r="F14" s="24">
        <v>7786</v>
      </c>
      <c r="G14" s="38">
        <f t="shared" si="4"/>
        <v>0.11947764973069191</v>
      </c>
      <c r="H14" s="39">
        <f t="shared" si="5"/>
        <v>0.21638252489757087</v>
      </c>
      <c r="J14" s="24"/>
    </row>
    <row r="17" spans="1:1" x14ac:dyDescent="0.2">
      <c r="A17" s="25" t="s">
        <v>77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20"/>
  <sheetViews>
    <sheetView workbookViewId="0">
      <selection activeCell="A5" sqref="A5:XFD6"/>
    </sheetView>
  </sheetViews>
  <sheetFormatPr defaultRowHeight="12.75" x14ac:dyDescent="0.2"/>
  <cols>
    <col min="1" max="1" width="13.7109375" style="14" customWidth="1"/>
    <col min="2" max="2" width="23" style="14" bestFit="1" customWidth="1"/>
    <col min="3" max="3" width="18.7109375" style="14" customWidth="1"/>
    <col min="4" max="4" width="19.85546875" style="14" customWidth="1"/>
    <col min="5" max="5" width="13.85546875" style="14" customWidth="1"/>
    <col min="6" max="6" width="15.28515625" style="14" customWidth="1"/>
    <col min="7" max="7" width="14.42578125" style="14" customWidth="1"/>
    <col min="8" max="8" width="15" style="14" customWidth="1"/>
    <col min="9" max="9" width="15.5703125" style="14" customWidth="1"/>
    <col min="10" max="11" width="14.85546875" style="14" customWidth="1"/>
    <col min="12" max="12" width="14.5703125" style="14" customWidth="1"/>
    <col min="13" max="16384" width="9.140625" style="14"/>
  </cols>
  <sheetData>
    <row r="1" spans="1:12" s="12" customFormat="1" ht="25.5" x14ac:dyDescent="0.2">
      <c r="A1" s="41" t="s">
        <v>21</v>
      </c>
      <c r="B1" s="42" t="s">
        <v>22</v>
      </c>
      <c r="C1" s="46" t="s">
        <v>23</v>
      </c>
      <c r="D1" s="46" t="s">
        <v>24</v>
      </c>
      <c r="E1" s="46" t="s">
        <v>25</v>
      </c>
      <c r="F1" s="46" t="s">
        <v>26</v>
      </c>
      <c r="G1" s="46" t="s">
        <v>27</v>
      </c>
      <c r="H1" s="46" t="s">
        <v>28</v>
      </c>
      <c r="I1" s="46" t="s">
        <v>29</v>
      </c>
      <c r="J1" s="46" t="s">
        <v>30</v>
      </c>
      <c r="K1" s="46" t="s">
        <v>31</v>
      </c>
      <c r="L1" s="46" t="s">
        <v>32</v>
      </c>
    </row>
    <row r="2" spans="1:12" x14ac:dyDescent="0.2">
      <c r="A2" s="36"/>
      <c r="B2" s="37"/>
      <c r="C2" s="37" t="s">
        <v>33</v>
      </c>
      <c r="D2" s="37" t="s">
        <v>34</v>
      </c>
      <c r="E2" s="37" t="s">
        <v>34</v>
      </c>
      <c r="F2" s="37" t="s">
        <v>34</v>
      </c>
      <c r="G2" s="37" t="s">
        <v>34</v>
      </c>
      <c r="H2" s="37" t="s">
        <v>34</v>
      </c>
      <c r="I2" s="37" t="s">
        <v>34</v>
      </c>
      <c r="J2" s="37" t="s">
        <v>34</v>
      </c>
      <c r="K2" s="37" t="s">
        <v>34</v>
      </c>
      <c r="L2" s="37" t="s">
        <v>34</v>
      </c>
    </row>
    <row r="3" spans="1:12" x14ac:dyDescent="0.2">
      <c r="A3" s="15" t="s">
        <v>6</v>
      </c>
      <c r="B3" s="16" t="s">
        <v>5</v>
      </c>
      <c r="C3" s="24">
        <v>56075912</v>
      </c>
      <c r="D3" s="17">
        <v>59.3</v>
      </c>
      <c r="E3" s="17">
        <v>0.4</v>
      </c>
      <c r="F3" s="17">
        <v>1.5</v>
      </c>
      <c r="G3" s="17">
        <v>0.5</v>
      </c>
      <c r="H3" s="17">
        <v>4.8</v>
      </c>
      <c r="I3" s="17">
        <v>0.8</v>
      </c>
      <c r="J3" s="17">
        <v>0.4</v>
      </c>
      <c r="K3" s="17">
        <v>25.1</v>
      </c>
      <c r="L3" s="17">
        <v>7.2</v>
      </c>
    </row>
    <row r="4" spans="1:12" x14ac:dyDescent="0.2">
      <c r="A4" s="198" t="s">
        <v>416</v>
      </c>
      <c r="B4" s="34" t="s">
        <v>101</v>
      </c>
      <c r="C4" s="24">
        <f>C8+C7+C9</f>
        <v>744041</v>
      </c>
      <c r="D4" s="10">
        <v>62.3</v>
      </c>
      <c r="E4" s="10">
        <v>0.4</v>
      </c>
      <c r="F4" s="10">
        <v>0.3</v>
      </c>
      <c r="G4" s="10">
        <v>0.3</v>
      </c>
      <c r="H4" s="10">
        <v>0.8</v>
      </c>
      <c r="I4" s="10">
        <v>0</v>
      </c>
      <c r="J4" s="10">
        <v>0.6</v>
      </c>
      <c r="K4" s="10">
        <v>27.4</v>
      </c>
      <c r="L4" s="10">
        <v>7.9</v>
      </c>
    </row>
    <row r="5" spans="1:12" s="12" customFormat="1" ht="15" x14ac:dyDescent="0.25">
      <c r="A5" t="s">
        <v>414</v>
      </c>
      <c r="B5" s="40" t="s">
        <v>74</v>
      </c>
      <c r="C5" s="67">
        <f>C11+C12+C13+C14+C15</f>
        <v>365153</v>
      </c>
      <c r="D5" s="70">
        <v>65.099999999999994</v>
      </c>
      <c r="E5" s="70">
        <v>0.3</v>
      </c>
      <c r="F5" s="70">
        <v>0.1</v>
      </c>
      <c r="G5" s="70">
        <v>0.1</v>
      </c>
      <c r="H5" s="70">
        <v>0.3</v>
      </c>
      <c r="I5" s="70">
        <v>0</v>
      </c>
      <c r="J5" s="70">
        <v>0.5</v>
      </c>
      <c r="K5" s="70">
        <v>25.4</v>
      </c>
      <c r="L5" s="70">
        <v>8</v>
      </c>
    </row>
    <row r="6" spans="1:12" ht="15" x14ac:dyDescent="0.25">
      <c r="A6" t="s">
        <v>415</v>
      </c>
      <c r="B6" s="31" t="s">
        <v>73</v>
      </c>
      <c r="C6" s="24">
        <f>C7+C10+C9</f>
        <v>378888</v>
      </c>
      <c r="D6" s="10">
        <v>59.7</v>
      </c>
      <c r="E6" s="10">
        <v>0.5</v>
      </c>
      <c r="F6" s="10">
        <v>0.5</v>
      </c>
      <c r="G6" s="10">
        <v>0.5</v>
      </c>
      <c r="H6" s="10">
        <v>1.2</v>
      </c>
      <c r="I6" s="10">
        <v>0.1</v>
      </c>
      <c r="J6" s="10">
        <v>0.6</v>
      </c>
      <c r="K6" s="10">
        <v>29.3</v>
      </c>
      <c r="L6" s="10">
        <v>7.7</v>
      </c>
    </row>
    <row r="7" spans="1:12" s="31" customFormat="1" x14ac:dyDescent="0.2">
      <c r="A7" s="18" t="s">
        <v>7</v>
      </c>
      <c r="B7" s="19" t="s">
        <v>406</v>
      </c>
      <c r="C7" s="24">
        <v>183491</v>
      </c>
      <c r="D7" s="17">
        <v>57.1</v>
      </c>
      <c r="E7" s="17">
        <v>0.7</v>
      </c>
      <c r="F7" s="17">
        <v>0.7</v>
      </c>
      <c r="G7" s="17">
        <v>0.7</v>
      </c>
      <c r="H7" s="17">
        <v>1.8</v>
      </c>
      <c r="I7" s="17">
        <v>0.1</v>
      </c>
      <c r="J7" s="17">
        <v>0.7</v>
      </c>
      <c r="K7" s="17">
        <v>30.5</v>
      </c>
      <c r="L7" s="17">
        <v>7.8</v>
      </c>
    </row>
    <row r="8" spans="1:12" s="31" customFormat="1" x14ac:dyDescent="0.2">
      <c r="A8" s="18" t="s">
        <v>8</v>
      </c>
      <c r="B8" s="19" t="s">
        <v>405</v>
      </c>
      <c r="C8" s="24">
        <v>412905</v>
      </c>
      <c r="D8" s="17">
        <v>65.3</v>
      </c>
      <c r="E8" s="17">
        <v>0.3</v>
      </c>
      <c r="F8" s="17">
        <v>0.1</v>
      </c>
      <c r="G8" s="17">
        <v>0.1</v>
      </c>
      <c r="H8" s="17">
        <v>0.3</v>
      </c>
      <c r="I8" s="17">
        <v>0</v>
      </c>
      <c r="J8" s="17">
        <v>0.5</v>
      </c>
      <c r="K8" s="17">
        <v>25.2</v>
      </c>
      <c r="L8" s="17">
        <v>8</v>
      </c>
    </row>
    <row r="9" spans="1:12" s="31" customFormat="1" x14ac:dyDescent="0.2">
      <c r="A9" s="18" t="s">
        <v>9</v>
      </c>
      <c r="B9" s="19" t="s">
        <v>407</v>
      </c>
      <c r="C9" s="24">
        <v>147645</v>
      </c>
      <c r="D9" s="17">
        <v>60.4</v>
      </c>
      <c r="E9" s="17">
        <v>0.4</v>
      </c>
      <c r="F9" s="17">
        <v>0.3</v>
      </c>
      <c r="G9" s="17">
        <v>0.3</v>
      </c>
      <c r="H9" s="17">
        <v>0.7</v>
      </c>
      <c r="I9" s="17">
        <v>0.1</v>
      </c>
      <c r="J9" s="17">
        <v>0.5</v>
      </c>
      <c r="K9" s="17">
        <v>29.7</v>
      </c>
      <c r="L9" s="17">
        <v>7.6</v>
      </c>
    </row>
    <row r="10" spans="1:12" s="31" customFormat="1" x14ac:dyDescent="0.2">
      <c r="A10" s="20" t="s">
        <v>10</v>
      </c>
      <c r="B10" s="21" t="s">
        <v>408</v>
      </c>
      <c r="C10" s="24">
        <v>47752</v>
      </c>
      <c r="D10" s="17">
        <v>67.099999999999994</v>
      </c>
      <c r="E10" s="17">
        <v>0.3</v>
      </c>
      <c r="F10" s="17">
        <v>0.1</v>
      </c>
      <c r="G10" s="17">
        <v>0.2</v>
      </c>
      <c r="H10" s="17">
        <v>0.3</v>
      </c>
      <c r="I10" s="17">
        <v>0</v>
      </c>
      <c r="J10" s="17">
        <v>0.6</v>
      </c>
      <c r="K10" s="17">
        <v>23.6</v>
      </c>
      <c r="L10" s="17">
        <v>7.7</v>
      </c>
    </row>
    <row r="11" spans="1:12" s="31" customFormat="1" x14ac:dyDescent="0.2">
      <c r="A11" s="20" t="s">
        <v>12</v>
      </c>
      <c r="B11" s="21" t="s">
        <v>409</v>
      </c>
      <c r="C11" s="24">
        <v>87166</v>
      </c>
      <c r="D11" s="17">
        <v>66.8</v>
      </c>
      <c r="E11" s="17">
        <v>0.2</v>
      </c>
      <c r="F11" s="17">
        <v>0.1</v>
      </c>
      <c r="G11" s="17">
        <v>0.2</v>
      </c>
      <c r="H11" s="17">
        <v>0.4</v>
      </c>
      <c r="I11" s="17">
        <v>0</v>
      </c>
      <c r="J11" s="17">
        <v>0.4</v>
      </c>
      <c r="K11" s="17">
        <v>24.2</v>
      </c>
      <c r="L11" s="17">
        <v>7.7</v>
      </c>
    </row>
    <row r="12" spans="1:12" s="31" customFormat="1" x14ac:dyDescent="0.2">
      <c r="A12" s="20" t="s">
        <v>14</v>
      </c>
      <c r="B12" s="21" t="s">
        <v>410</v>
      </c>
      <c r="C12" s="24">
        <v>68583</v>
      </c>
      <c r="D12" s="17">
        <v>66.5</v>
      </c>
      <c r="E12" s="17">
        <v>0.4</v>
      </c>
      <c r="F12" s="17">
        <v>0.3</v>
      </c>
      <c r="G12" s="17">
        <v>0.1</v>
      </c>
      <c r="H12" s="17">
        <v>0.3</v>
      </c>
      <c r="I12" s="17">
        <v>0</v>
      </c>
      <c r="J12" s="17">
        <v>0.5</v>
      </c>
      <c r="K12" s="17">
        <v>23.8</v>
      </c>
      <c r="L12" s="17">
        <v>8</v>
      </c>
    </row>
    <row r="13" spans="1:12" s="31" customFormat="1" x14ac:dyDescent="0.2">
      <c r="A13" s="20" t="s">
        <v>16</v>
      </c>
      <c r="B13" s="21" t="s">
        <v>411</v>
      </c>
      <c r="C13" s="24">
        <v>44973</v>
      </c>
      <c r="D13" s="17">
        <v>65</v>
      </c>
      <c r="E13" s="17">
        <v>0.2</v>
      </c>
      <c r="F13" s="17">
        <v>0</v>
      </c>
      <c r="G13" s="17">
        <v>0.1</v>
      </c>
      <c r="H13" s="17">
        <v>0.2</v>
      </c>
      <c r="I13" s="17">
        <v>0</v>
      </c>
      <c r="J13" s="17">
        <v>0.5</v>
      </c>
      <c r="K13" s="17">
        <v>25.9</v>
      </c>
      <c r="L13" s="17">
        <v>8.1</v>
      </c>
    </row>
    <row r="14" spans="1:12" s="31" customFormat="1" x14ac:dyDescent="0.2">
      <c r="A14" s="20" t="s">
        <v>18</v>
      </c>
      <c r="B14" s="21" t="s">
        <v>412</v>
      </c>
      <c r="C14" s="24">
        <v>99264</v>
      </c>
      <c r="D14" s="17">
        <v>65.3</v>
      </c>
      <c r="E14" s="17">
        <v>0.3</v>
      </c>
      <c r="F14" s="17">
        <v>0.1</v>
      </c>
      <c r="G14" s="17">
        <v>0.1</v>
      </c>
      <c r="H14" s="17">
        <v>0.3</v>
      </c>
      <c r="I14" s="17">
        <v>0</v>
      </c>
      <c r="J14" s="17">
        <v>0.6</v>
      </c>
      <c r="K14" s="17">
        <v>25</v>
      </c>
      <c r="L14" s="17">
        <v>8.3000000000000007</v>
      </c>
    </row>
    <row r="15" spans="1:12" s="31" customFormat="1" x14ac:dyDescent="0.2">
      <c r="A15" s="20" t="s">
        <v>20</v>
      </c>
      <c r="B15" s="21" t="s">
        <v>413</v>
      </c>
      <c r="C15" s="24">
        <v>65167</v>
      </c>
      <c r="D15" s="17">
        <v>61</v>
      </c>
      <c r="E15" s="17">
        <v>0.4</v>
      </c>
      <c r="F15" s="17">
        <v>0.1</v>
      </c>
      <c r="G15" s="17">
        <v>0.1</v>
      </c>
      <c r="H15" s="17">
        <v>0.5</v>
      </c>
      <c r="I15" s="17">
        <v>0.1</v>
      </c>
      <c r="J15" s="17">
        <v>0.7</v>
      </c>
      <c r="K15" s="17">
        <v>29.3</v>
      </c>
      <c r="L15" s="17">
        <v>7.9</v>
      </c>
    </row>
    <row r="17" spans="1:12" x14ac:dyDescent="0.2">
      <c r="B17" s="35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x14ac:dyDescent="0.2">
      <c r="A18" s="25" t="s">
        <v>75</v>
      </c>
      <c r="B18" s="9"/>
      <c r="C18" s="10"/>
      <c r="D18" s="10"/>
      <c r="E18" s="10"/>
      <c r="F18" s="10"/>
      <c r="G18" s="10"/>
      <c r="H18" s="10"/>
      <c r="I18" s="10"/>
      <c r="J18" s="10"/>
      <c r="K18" s="10"/>
      <c r="L18" s="10"/>
    </row>
    <row r="19" spans="1:12" x14ac:dyDescent="0.2">
      <c r="B19" s="9"/>
      <c r="C19" s="10"/>
      <c r="D19" s="10"/>
      <c r="E19" s="10"/>
      <c r="F19" s="10"/>
      <c r="G19" s="10"/>
      <c r="H19" s="10"/>
      <c r="I19" s="10"/>
      <c r="J19" s="10"/>
      <c r="K19" s="10"/>
      <c r="L19" s="10"/>
    </row>
    <row r="20" spans="1:12" x14ac:dyDescent="0.2">
      <c r="B20" s="9"/>
      <c r="C20" s="10"/>
      <c r="D20" s="10"/>
      <c r="E20" s="10"/>
      <c r="F20" s="10"/>
      <c r="G20" s="10"/>
      <c r="H20" s="10"/>
      <c r="I20" s="10"/>
      <c r="J20" s="10"/>
      <c r="K20" s="10"/>
      <c r="L20" s="10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CCB57-4EEF-4715-AC1A-C82F6EA305A5}">
  <dimension ref="A1:H16"/>
  <sheetViews>
    <sheetView workbookViewId="0">
      <selection activeCell="A4" sqref="A4:XFD5"/>
    </sheetView>
  </sheetViews>
  <sheetFormatPr defaultRowHeight="15" x14ac:dyDescent="0.25"/>
  <cols>
    <col min="1" max="1" width="14.140625" customWidth="1"/>
    <col min="2" max="2" width="28.140625" customWidth="1"/>
    <col min="3" max="3" width="15.140625" customWidth="1"/>
    <col min="4" max="5" width="13.5703125" customWidth="1"/>
    <col min="6" max="6" width="14.85546875" customWidth="1"/>
    <col min="7" max="7" width="15.42578125" customWidth="1"/>
  </cols>
  <sheetData>
    <row r="1" spans="1:8" ht="84" customHeight="1" x14ac:dyDescent="0.25">
      <c r="A1" s="179" t="s">
        <v>122</v>
      </c>
      <c r="B1" s="177" t="s">
        <v>102</v>
      </c>
      <c r="C1" s="178" t="s">
        <v>375</v>
      </c>
      <c r="D1" s="178" t="s">
        <v>376</v>
      </c>
      <c r="E1" s="11" t="s">
        <v>379</v>
      </c>
      <c r="F1" s="178" t="s">
        <v>377</v>
      </c>
      <c r="G1" s="11" t="s">
        <v>380</v>
      </c>
    </row>
    <row r="2" spans="1:8" x14ac:dyDescent="0.25">
      <c r="A2" s="15" t="s">
        <v>6</v>
      </c>
      <c r="B2" s="16" t="s">
        <v>5</v>
      </c>
      <c r="C2" s="82">
        <v>45496780</v>
      </c>
      <c r="D2" s="82">
        <v>21196684</v>
      </c>
      <c r="E2" s="83">
        <f>D2/C2*100</f>
        <v>46.58941577843531</v>
      </c>
      <c r="F2" s="82">
        <v>104942</v>
      </c>
      <c r="G2" s="83">
        <f>F2/C2*100</f>
        <v>0.23065808173677346</v>
      </c>
    </row>
    <row r="3" spans="1:8" x14ac:dyDescent="0.25">
      <c r="A3" s="198" t="s">
        <v>416</v>
      </c>
      <c r="B3" s="34" t="s">
        <v>101</v>
      </c>
      <c r="C3" s="3">
        <f>SUM(C5:C5)</f>
        <v>317499</v>
      </c>
      <c r="D3" s="3">
        <f>SUM(D5:D5)</f>
        <v>141306</v>
      </c>
      <c r="E3" s="83">
        <f>D3/C3*100</f>
        <v>44.505966947927398</v>
      </c>
      <c r="F3" s="3">
        <f>SUM(F5:F5)</f>
        <v>1049</v>
      </c>
      <c r="G3" s="83">
        <f>F3/C3*100</f>
        <v>0.33039474140076031</v>
      </c>
      <c r="H3" s="3"/>
    </row>
    <row r="4" spans="1:8" x14ac:dyDescent="0.25">
      <c r="A4" t="s">
        <v>414</v>
      </c>
      <c r="B4" s="40" t="s">
        <v>74</v>
      </c>
      <c r="C4" s="96">
        <v>305307</v>
      </c>
      <c r="D4" s="96">
        <v>165398</v>
      </c>
      <c r="E4" s="95">
        <f>D4/C4*100</f>
        <v>54.174322894660129</v>
      </c>
      <c r="F4" s="96">
        <v>554</v>
      </c>
      <c r="G4" s="95">
        <f>F4/C4*100</f>
        <v>0.18145669768462563</v>
      </c>
    </row>
    <row r="5" spans="1:8" x14ac:dyDescent="0.25">
      <c r="A5" t="s">
        <v>415</v>
      </c>
      <c r="B5" s="31" t="s">
        <v>73</v>
      </c>
      <c r="C5" s="82">
        <v>317499</v>
      </c>
      <c r="D5" s="82">
        <v>141306</v>
      </c>
      <c r="E5" s="83">
        <f>D5/C5*100</f>
        <v>44.505966947927398</v>
      </c>
      <c r="F5" s="82">
        <v>1049</v>
      </c>
      <c r="G5" s="83">
        <f>F5/C5*100</f>
        <v>0.33039474140076031</v>
      </c>
    </row>
    <row r="6" spans="1:8" x14ac:dyDescent="0.25">
      <c r="A6" s="18" t="s">
        <v>7</v>
      </c>
      <c r="B6" s="19" t="s">
        <v>406</v>
      </c>
      <c r="C6" s="82">
        <v>155224</v>
      </c>
      <c r="D6" s="82">
        <v>59914</v>
      </c>
      <c r="E6" s="83">
        <f t="shared" ref="E6:E14" si="0">D6/C6*100</f>
        <v>38.598412616605685</v>
      </c>
      <c r="F6" s="82">
        <v>613</v>
      </c>
      <c r="G6" s="83">
        <f t="shared" ref="G6:G14" si="1">F6/C6*100</f>
        <v>0.39491315775910946</v>
      </c>
    </row>
    <row r="7" spans="1:8" x14ac:dyDescent="0.25">
      <c r="A7" s="18" t="s">
        <v>8</v>
      </c>
      <c r="B7" s="19" t="s">
        <v>405</v>
      </c>
      <c r="C7" s="82">
        <v>345596</v>
      </c>
      <c r="D7" s="82">
        <v>186830</v>
      </c>
      <c r="E7" s="83">
        <f t="shared" si="0"/>
        <v>54.060232178613177</v>
      </c>
      <c r="F7" s="82">
        <v>640</v>
      </c>
      <c r="G7" s="83">
        <f t="shared" si="1"/>
        <v>0.18518732855704348</v>
      </c>
    </row>
    <row r="8" spans="1:8" x14ac:dyDescent="0.25">
      <c r="A8" s="18" t="s">
        <v>9</v>
      </c>
      <c r="B8" s="19" t="s">
        <v>407</v>
      </c>
      <c r="C8" s="82">
        <v>121986</v>
      </c>
      <c r="D8" s="82">
        <v>59960</v>
      </c>
      <c r="E8" s="83">
        <f t="shared" si="0"/>
        <v>49.153181512632599</v>
      </c>
      <c r="F8" s="82">
        <v>350</v>
      </c>
      <c r="G8" s="83">
        <f t="shared" si="1"/>
        <v>0.28691817093764854</v>
      </c>
    </row>
    <row r="9" spans="1:8" x14ac:dyDescent="0.25">
      <c r="A9" s="20" t="s">
        <v>10</v>
      </c>
      <c r="B9" s="21" t="s">
        <v>408</v>
      </c>
      <c r="C9" s="82">
        <v>40289</v>
      </c>
      <c r="D9" s="82">
        <v>21432</v>
      </c>
      <c r="E9" s="83">
        <f t="shared" si="0"/>
        <v>53.195661346769583</v>
      </c>
      <c r="F9" s="82">
        <v>86</v>
      </c>
      <c r="G9" s="83">
        <f t="shared" si="1"/>
        <v>0.21345776762888136</v>
      </c>
    </row>
    <row r="10" spans="1:8" x14ac:dyDescent="0.25">
      <c r="A10" s="20" t="s">
        <v>12</v>
      </c>
      <c r="B10" s="21" t="s">
        <v>409</v>
      </c>
      <c r="C10" s="82">
        <v>73557</v>
      </c>
      <c r="D10" s="82">
        <v>43541</v>
      </c>
      <c r="E10" s="83">
        <f t="shared" si="0"/>
        <v>59.19355057982245</v>
      </c>
      <c r="F10" s="82">
        <v>122</v>
      </c>
      <c r="G10" s="83">
        <f t="shared" si="1"/>
        <v>0.16585777016463421</v>
      </c>
    </row>
    <row r="11" spans="1:8" x14ac:dyDescent="0.25">
      <c r="A11" s="20" t="s">
        <v>14</v>
      </c>
      <c r="B11" s="21" t="s">
        <v>410</v>
      </c>
      <c r="C11" s="82">
        <v>56230</v>
      </c>
      <c r="D11" s="82">
        <v>30730</v>
      </c>
      <c r="E11" s="83">
        <f t="shared" si="0"/>
        <v>54.650542415080913</v>
      </c>
      <c r="F11" s="82">
        <v>111</v>
      </c>
      <c r="G11" s="83">
        <f t="shared" si="1"/>
        <v>0.1974035212520007</v>
      </c>
    </row>
    <row r="12" spans="1:8" x14ac:dyDescent="0.25">
      <c r="A12" s="20" t="s">
        <v>16</v>
      </c>
      <c r="B12" s="21" t="s">
        <v>411</v>
      </c>
      <c r="C12" s="82">
        <v>37678</v>
      </c>
      <c r="D12" s="82">
        <v>20444</v>
      </c>
      <c r="E12" s="83">
        <f t="shared" si="0"/>
        <v>54.259780243112687</v>
      </c>
      <c r="F12" s="82">
        <v>61</v>
      </c>
      <c r="G12" s="83">
        <f t="shared" si="1"/>
        <v>0.16189818992515526</v>
      </c>
    </row>
    <row r="13" spans="1:8" x14ac:dyDescent="0.25">
      <c r="A13" s="20" t="s">
        <v>18</v>
      </c>
      <c r="B13" s="21" t="s">
        <v>412</v>
      </c>
      <c r="C13" s="82">
        <v>83536</v>
      </c>
      <c r="D13" s="82">
        <v>44975</v>
      </c>
      <c r="E13" s="83">
        <f t="shared" si="0"/>
        <v>53.83906339781651</v>
      </c>
      <c r="F13" s="82">
        <v>178</v>
      </c>
      <c r="G13" s="83">
        <f t="shared" si="1"/>
        <v>0.21308178509864012</v>
      </c>
    </row>
    <row r="14" spans="1:8" x14ac:dyDescent="0.25">
      <c r="A14" s="20" t="s">
        <v>20</v>
      </c>
      <c r="B14" s="21" t="s">
        <v>413</v>
      </c>
      <c r="C14" s="82">
        <v>54306</v>
      </c>
      <c r="D14" s="82">
        <v>25708</v>
      </c>
      <c r="E14" s="83">
        <f t="shared" si="0"/>
        <v>47.339152211542</v>
      </c>
      <c r="F14" s="82">
        <v>82</v>
      </c>
      <c r="G14" s="83">
        <f t="shared" si="1"/>
        <v>0.15099620668066144</v>
      </c>
    </row>
    <row r="16" spans="1:8" x14ac:dyDescent="0.25">
      <c r="B16" s="180" t="s">
        <v>378</v>
      </c>
    </row>
  </sheetData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25"/>
  <sheetViews>
    <sheetView workbookViewId="0">
      <selection activeCell="A4" sqref="A4:XFD5"/>
    </sheetView>
  </sheetViews>
  <sheetFormatPr defaultRowHeight="12.75" x14ac:dyDescent="0.2"/>
  <cols>
    <col min="1" max="1" width="14.140625" style="14" customWidth="1"/>
    <col min="2" max="2" width="33.85546875" style="14" customWidth="1"/>
    <col min="3" max="3" width="34.140625" style="14" bestFit="1" customWidth="1"/>
    <col min="4" max="4" width="24" style="14" customWidth="1"/>
    <col min="5" max="5" width="18.42578125" style="14" customWidth="1"/>
    <col min="6" max="6" width="15.28515625" style="14" customWidth="1"/>
    <col min="7" max="7" width="19.140625" style="14" customWidth="1"/>
    <col min="8" max="8" width="17.5703125" style="14" customWidth="1"/>
    <col min="9" max="16384" width="9.140625" style="14"/>
  </cols>
  <sheetData>
    <row r="1" spans="1:8" ht="51" customHeight="1" x14ac:dyDescent="0.2">
      <c r="A1" s="41" t="s">
        <v>21</v>
      </c>
      <c r="B1" s="42" t="s">
        <v>22</v>
      </c>
      <c r="C1" s="1" t="s">
        <v>37</v>
      </c>
      <c r="D1" s="1" t="s">
        <v>38</v>
      </c>
      <c r="E1" s="1" t="s">
        <v>39</v>
      </c>
    </row>
    <row r="2" spans="1:8" x14ac:dyDescent="0.2">
      <c r="A2" s="15" t="s">
        <v>6</v>
      </c>
      <c r="B2" s="16" t="s">
        <v>5</v>
      </c>
      <c r="C2" s="26">
        <v>44533150</v>
      </c>
      <c r="D2" s="26">
        <v>387920</v>
      </c>
      <c r="E2" s="32">
        <f t="shared" ref="E2:E9" si="0">D2/C2</f>
        <v>8.7108143035019986E-3</v>
      </c>
    </row>
    <row r="3" spans="1:8" x14ac:dyDescent="0.2">
      <c r="A3" s="198" t="s">
        <v>416</v>
      </c>
      <c r="B3" s="34" t="s">
        <v>101</v>
      </c>
      <c r="C3" s="24">
        <f>C6+C8+C7</f>
        <v>608037</v>
      </c>
      <c r="D3" s="24">
        <f>D6+D8+D7</f>
        <v>5255</v>
      </c>
      <c r="E3" s="32">
        <f t="shared" si="0"/>
        <v>8.6425661596251542E-3</v>
      </c>
    </row>
    <row r="4" spans="1:8" s="12" customFormat="1" ht="15" x14ac:dyDescent="0.25">
      <c r="A4" t="s">
        <v>414</v>
      </c>
      <c r="B4" s="40" t="s">
        <v>74</v>
      </c>
      <c r="C4" s="67">
        <f>C10+C11+C12+C13+C14</f>
        <v>297603</v>
      </c>
      <c r="D4" s="67">
        <f>D10+D11+D12+D13+D14</f>
        <v>1866</v>
      </c>
      <c r="E4" s="69">
        <f t="shared" si="0"/>
        <v>6.2700980836886723E-3</v>
      </c>
      <c r="F4" s="29"/>
      <c r="G4" s="29"/>
      <c r="H4" s="29"/>
    </row>
    <row r="5" spans="1:8" ht="15" x14ac:dyDescent="0.25">
      <c r="A5" t="s">
        <v>415</v>
      </c>
      <c r="B5" s="31" t="s">
        <v>73</v>
      </c>
      <c r="C5" s="24">
        <f>C6+C9+C8</f>
        <v>310434</v>
      </c>
      <c r="D5" s="24">
        <f>D6+D9+D8</f>
        <v>3389</v>
      </c>
      <c r="E5" s="32">
        <f t="shared" si="0"/>
        <v>1.0916974300495435E-2</v>
      </c>
    </row>
    <row r="6" spans="1:8" x14ac:dyDescent="0.2">
      <c r="A6" s="18" t="s">
        <v>7</v>
      </c>
      <c r="B6" s="19" t="s">
        <v>406</v>
      </c>
      <c r="C6" s="26">
        <v>150950</v>
      </c>
      <c r="D6" s="26">
        <v>1939</v>
      </c>
      <c r="E6" s="32">
        <f t="shared" si="0"/>
        <v>1.2845313017555482E-2</v>
      </c>
    </row>
    <row r="7" spans="1:8" x14ac:dyDescent="0.2">
      <c r="A7" s="18" t="s">
        <v>8</v>
      </c>
      <c r="B7" s="19" t="s">
        <v>405</v>
      </c>
      <c r="C7" s="26">
        <v>337458</v>
      </c>
      <c r="D7" s="26">
        <v>2212</v>
      </c>
      <c r="E7" s="32">
        <f t="shared" si="0"/>
        <v>6.5548897936928445E-3</v>
      </c>
    </row>
    <row r="8" spans="1:8" x14ac:dyDescent="0.2">
      <c r="A8" s="18" t="s">
        <v>9</v>
      </c>
      <c r="B8" s="19" t="s">
        <v>407</v>
      </c>
      <c r="C8" s="26">
        <v>119629</v>
      </c>
      <c r="D8" s="26">
        <v>1104</v>
      </c>
      <c r="E8" s="32">
        <f t="shared" si="0"/>
        <v>9.2285315433548714E-3</v>
      </c>
    </row>
    <row r="9" spans="1:8" x14ac:dyDescent="0.2">
      <c r="A9" s="20" t="s">
        <v>10</v>
      </c>
      <c r="B9" s="21" t="s">
        <v>408</v>
      </c>
      <c r="C9" s="33">
        <v>39855</v>
      </c>
      <c r="D9" s="33">
        <v>346</v>
      </c>
      <c r="E9" s="32">
        <f t="shared" si="0"/>
        <v>8.681470329946055E-3</v>
      </c>
    </row>
    <row r="10" spans="1:8" x14ac:dyDescent="0.2">
      <c r="A10" s="20" t="s">
        <v>12</v>
      </c>
      <c r="B10" s="21" t="s">
        <v>409</v>
      </c>
      <c r="C10" s="33">
        <v>72628</v>
      </c>
      <c r="D10" s="33">
        <v>420</v>
      </c>
      <c r="E10" s="32">
        <f t="shared" ref="E10:E14" si="1">D10/C10</f>
        <v>5.7828936498320205E-3</v>
      </c>
    </row>
    <row r="11" spans="1:8" x14ac:dyDescent="0.2">
      <c r="A11" s="20" t="s">
        <v>14</v>
      </c>
      <c r="B11" s="21" t="s">
        <v>410</v>
      </c>
      <c r="C11" s="33">
        <v>54032</v>
      </c>
      <c r="D11" s="33">
        <v>328</v>
      </c>
      <c r="E11" s="32">
        <f t="shared" si="1"/>
        <v>6.0704767545158422E-3</v>
      </c>
    </row>
    <row r="12" spans="1:8" x14ac:dyDescent="0.2">
      <c r="A12" s="20" t="s">
        <v>16</v>
      </c>
      <c r="B12" s="21" t="s">
        <v>411</v>
      </c>
      <c r="C12" s="33">
        <v>37072</v>
      </c>
      <c r="D12" s="33">
        <v>241</v>
      </c>
      <c r="E12" s="32">
        <f t="shared" si="1"/>
        <v>6.5008631851532156E-3</v>
      </c>
    </row>
    <row r="13" spans="1:8" x14ac:dyDescent="0.2">
      <c r="A13" s="20" t="s">
        <v>18</v>
      </c>
      <c r="B13" s="21" t="s">
        <v>412</v>
      </c>
      <c r="C13" s="33">
        <v>81346</v>
      </c>
      <c r="D13" s="33">
        <v>536</v>
      </c>
      <c r="E13" s="32">
        <f t="shared" si="1"/>
        <v>6.5891377572345287E-3</v>
      </c>
    </row>
    <row r="14" spans="1:8" x14ac:dyDescent="0.2">
      <c r="A14" s="20" t="s">
        <v>20</v>
      </c>
      <c r="B14" s="21" t="s">
        <v>413</v>
      </c>
      <c r="C14" s="33">
        <v>52525</v>
      </c>
      <c r="D14" s="33">
        <v>341</v>
      </c>
      <c r="E14" s="32">
        <f t="shared" si="1"/>
        <v>6.4921465968586388E-3</v>
      </c>
    </row>
    <row r="15" spans="1:8" x14ac:dyDescent="0.2">
      <c r="A15" s="27"/>
      <c r="B15" s="27"/>
      <c r="C15" s="30"/>
      <c r="D15" s="33"/>
      <c r="E15" s="33"/>
      <c r="F15" s="33"/>
      <c r="G15" s="33"/>
      <c r="H15" s="33"/>
    </row>
    <row r="16" spans="1:8" x14ac:dyDescent="0.2">
      <c r="A16" s="27"/>
      <c r="B16" s="27"/>
      <c r="C16" s="30"/>
      <c r="D16" s="33"/>
      <c r="E16" s="33"/>
      <c r="F16" s="33"/>
      <c r="G16" s="33"/>
      <c r="H16" s="33"/>
    </row>
    <row r="17" spans="1:8" x14ac:dyDescent="0.2">
      <c r="A17" s="25" t="s">
        <v>76</v>
      </c>
      <c r="B17" s="27"/>
      <c r="C17" s="30"/>
      <c r="D17" s="33"/>
      <c r="E17" s="33"/>
      <c r="F17" s="33"/>
      <c r="G17" s="33"/>
      <c r="H17" s="33"/>
    </row>
    <row r="18" spans="1:8" x14ac:dyDescent="0.2">
      <c r="A18" s="27"/>
      <c r="B18" s="27"/>
      <c r="C18" s="27"/>
      <c r="D18" s="33"/>
      <c r="E18" s="33"/>
      <c r="F18" s="33"/>
      <c r="G18" s="33"/>
      <c r="H18" s="33"/>
    </row>
    <row r="19" spans="1:8" x14ac:dyDescent="0.2">
      <c r="A19" s="27"/>
      <c r="B19" s="27"/>
      <c r="C19" s="27"/>
      <c r="D19" s="33"/>
      <c r="E19" s="33"/>
      <c r="F19" s="33"/>
      <c r="G19" s="33"/>
      <c r="H19" s="33"/>
    </row>
    <row r="20" spans="1:8" x14ac:dyDescent="0.2">
      <c r="A20" s="27"/>
      <c r="B20" s="27"/>
      <c r="C20" s="27"/>
      <c r="D20" s="33"/>
      <c r="E20" s="33"/>
      <c r="F20" s="33"/>
      <c r="G20" s="33"/>
      <c r="H20" s="33"/>
    </row>
    <row r="21" spans="1:8" x14ac:dyDescent="0.2">
      <c r="A21" s="27"/>
      <c r="B21" s="27"/>
      <c r="C21" s="27"/>
      <c r="D21" s="33"/>
      <c r="E21" s="33"/>
      <c r="F21" s="33"/>
      <c r="G21" s="33"/>
      <c r="H21" s="33"/>
    </row>
    <row r="22" spans="1:8" x14ac:dyDescent="0.2">
      <c r="A22" s="27"/>
      <c r="B22" s="27"/>
      <c r="C22" s="27"/>
      <c r="D22" s="33"/>
      <c r="E22" s="33"/>
      <c r="F22" s="33"/>
      <c r="G22" s="33"/>
      <c r="H22" s="33"/>
    </row>
    <row r="23" spans="1:8" x14ac:dyDescent="0.2">
      <c r="A23" s="27"/>
      <c r="B23" s="27"/>
      <c r="C23" s="27"/>
      <c r="D23" s="33"/>
      <c r="E23" s="33"/>
      <c r="F23" s="33"/>
      <c r="G23" s="33"/>
      <c r="H23" s="33"/>
    </row>
    <row r="24" spans="1:8" x14ac:dyDescent="0.2">
      <c r="A24" s="27"/>
      <c r="B24" s="27"/>
      <c r="C24" s="30"/>
      <c r="D24" s="33"/>
      <c r="E24" s="33"/>
      <c r="F24" s="33"/>
      <c r="G24" s="33"/>
      <c r="H24" s="33"/>
    </row>
    <row r="25" spans="1:8" x14ac:dyDescent="0.2">
      <c r="A25" s="27"/>
      <c r="B25" s="27"/>
      <c r="C25" s="30"/>
      <c r="D25" s="33"/>
      <c r="E25" s="33"/>
      <c r="F25" s="33"/>
      <c r="G25" s="33"/>
      <c r="H25" s="33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9592C6-48EC-4244-A3B3-DA9453301DDB}">
  <dimension ref="A1:N15"/>
  <sheetViews>
    <sheetView workbookViewId="0">
      <selection activeCell="A4" sqref="A4:XFD5"/>
    </sheetView>
  </sheetViews>
  <sheetFormatPr defaultRowHeight="12.75" x14ac:dyDescent="0.2"/>
  <cols>
    <col min="1" max="1" width="12" style="14" customWidth="1"/>
    <col min="2" max="2" width="25.140625" style="14" customWidth="1"/>
    <col min="3" max="3" width="16.5703125" style="14" customWidth="1"/>
    <col min="4" max="9" width="9.140625" style="14"/>
    <col min="10" max="10" width="10.42578125" style="14" customWidth="1"/>
    <col min="11" max="12" width="11.28515625" style="14" customWidth="1"/>
    <col min="13" max="13" width="11" style="14" customWidth="1"/>
    <col min="14" max="14" width="10.85546875" style="14" customWidth="1"/>
    <col min="15" max="16384" width="9.140625" style="14"/>
  </cols>
  <sheetData>
    <row r="1" spans="1:14" s="23" customFormat="1" ht="132.75" customHeight="1" x14ac:dyDescent="0.2">
      <c r="A1" s="45" t="s">
        <v>21</v>
      </c>
      <c r="B1" s="45" t="s">
        <v>22</v>
      </c>
      <c r="C1" s="45" t="s">
        <v>81</v>
      </c>
      <c r="D1" s="45"/>
      <c r="E1" s="45" t="s">
        <v>82</v>
      </c>
      <c r="F1" s="45" t="s">
        <v>83</v>
      </c>
      <c r="G1" s="45" t="s">
        <v>84</v>
      </c>
      <c r="H1" s="45" t="s">
        <v>85</v>
      </c>
      <c r="I1" s="45"/>
      <c r="J1" s="45" t="s">
        <v>86</v>
      </c>
      <c r="K1" s="45" t="s">
        <v>87</v>
      </c>
      <c r="L1" s="45" t="s">
        <v>88</v>
      </c>
      <c r="M1" s="45" t="s">
        <v>89</v>
      </c>
      <c r="N1" s="45" t="s">
        <v>90</v>
      </c>
    </row>
    <row r="2" spans="1:14" x14ac:dyDescent="0.2">
      <c r="A2" s="15" t="s">
        <v>6</v>
      </c>
      <c r="B2" s="16" t="s">
        <v>5</v>
      </c>
      <c r="C2" s="24">
        <v>216100</v>
      </c>
      <c r="D2" s="24"/>
      <c r="E2" s="24">
        <v>5204</v>
      </c>
      <c r="F2" s="24">
        <v>25926</v>
      </c>
      <c r="G2" s="24">
        <v>32921</v>
      </c>
      <c r="H2" s="24">
        <v>7523</v>
      </c>
      <c r="I2" s="24"/>
      <c r="J2" s="24">
        <v>67472</v>
      </c>
      <c r="K2" s="24">
        <v>17527</v>
      </c>
      <c r="L2" s="24">
        <v>25479</v>
      </c>
      <c r="M2" s="24">
        <v>28005</v>
      </c>
      <c r="N2" s="24">
        <v>6043</v>
      </c>
    </row>
    <row r="3" spans="1:14" x14ac:dyDescent="0.2">
      <c r="A3" s="198" t="s">
        <v>416</v>
      </c>
      <c r="B3" s="34" t="s">
        <v>101</v>
      </c>
    </row>
    <row r="4" spans="1:14" ht="15" x14ac:dyDescent="0.25">
      <c r="A4" t="s">
        <v>414</v>
      </c>
      <c r="B4" s="40" t="s">
        <v>74</v>
      </c>
      <c r="C4" s="24">
        <v>1386</v>
      </c>
      <c r="D4" s="24"/>
      <c r="E4" s="24">
        <v>24</v>
      </c>
      <c r="F4" s="24">
        <v>199</v>
      </c>
      <c r="G4" s="24">
        <v>204</v>
      </c>
      <c r="H4" s="24">
        <v>42</v>
      </c>
      <c r="I4" s="24"/>
      <c r="J4" s="24">
        <v>416</v>
      </c>
      <c r="K4" s="24">
        <v>93</v>
      </c>
      <c r="L4" s="24">
        <v>197</v>
      </c>
      <c r="M4" s="24">
        <v>167</v>
      </c>
      <c r="N4" s="24">
        <v>44</v>
      </c>
    </row>
    <row r="5" spans="1:14" ht="15" x14ac:dyDescent="0.25">
      <c r="A5" t="s">
        <v>415</v>
      </c>
      <c r="B5" s="31" t="s">
        <v>73</v>
      </c>
      <c r="C5" s="24">
        <v>5877</v>
      </c>
      <c r="D5" s="24"/>
      <c r="E5" s="24">
        <v>53</v>
      </c>
      <c r="F5" s="24">
        <v>624</v>
      </c>
      <c r="G5" s="24">
        <v>917</v>
      </c>
      <c r="H5" s="24">
        <v>238</v>
      </c>
      <c r="I5" s="24"/>
      <c r="J5" s="24">
        <v>1941</v>
      </c>
      <c r="K5" s="24">
        <v>411</v>
      </c>
      <c r="L5" s="24">
        <v>660</v>
      </c>
      <c r="M5" s="24">
        <v>819</v>
      </c>
      <c r="N5" s="24">
        <v>214</v>
      </c>
    </row>
    <row r="6" spans="1:14" x14ac:dyDescent="0.2">
      <c r="A6" s="18" t="s">
        <v>7</v>
      </c>
      <c r="B6" s="19" t="s">
        <v>406</v>
      </c>
      <c r="C6" s="24">
        <v>274</v>
      </c>
      <c r="D6" s="24"/>
      <c r="E6" s="24">
        <v>15</v>
      </c>
      <c r="F6" s="24">
        <v>46</v>
      </c>
      <c r="G6" s="24">
        <v>45</v>
      </c>
      <c r="H6" s="24">
        <v>16</v>
      </c>
      <c r="I6" s="24"/>
      <c r="J6" s="24">
        <v>50</v>
      </c>
      <c r="K6" s="24">
        <v>27</v>
      </c>
      <c r="L6" s="24">
        <v>35</v>
      </c>
      <c r="M6" s="24">
        <v>26</v>
      </c>
      <c r="N6" s="24">
        <v>14</v>
      </c>
    </row>
    <row r="7" spans="1:14" x14ac:dyDescent="0.2">
      <c r="A7" s="18" t="s">
        <v>8</v>
      </c>
      <c r="B7" s="19" t="s">
        <v>405</v>
      </c>
      <c r="C7" s="24">
        <f>SUM(C9:C13)</f>
        <v>4491</v>
      </c>
      <c r="D7" s="24"/>
      <c r="E7" s="24">
        <f t="shared" ref="E7:N7" si="0">SUM(E9:E13)</f>
        <v>29</v>
      </c>
      <c r="F7" s="24">
        <f t="shared" si="0"/>
        <v>425</v>
      </c>
      <c r="G7" s="24">
        <f t="shared" si="0"/>
        <v>713</v>
      </c>
      <c r="H7" s="24">
        <f t="shared" si="0"/>
        <v>196</v>
      </c>
      <c r="I7" s="24"/>
      <c r="J7" s="24">
        <f t="shared" si="0"/>
        <v>1525</v>
      </c>
      <c r="K7" s="24">
        <f t="shared" si="0"/>
        <v>318</v>
      </c>
      <c r="L7" s="24">
        <f t="shared" si="0"/>
        <v>463</v>
      </c>
      <c r="M7" s="24">
        <f t="shared" si="0"/>
        <v>652</v>
      </c>
      <c r="N7" s="24">
        <f t="shared" si="0"/>
        <v>170</v>
      </c>
    </row>
    <row r="8" spans="1:14" x14ac:dyDescent="0.2">
      <c r="A8" s="18" t="s">
        <v>9</v>
      </c>
      <c r="B8" s="19" t="s">
        <v>407</v>
      </c>
      <c r="C8" s="24">
        <v>1112</v>
      </c>
      <c r="D8" s="24"/>
      <c r="E8" s="24">
        <v>9</v>
      </c>
      <c r="F8" s="24">
        <v>153</v>
      </c>
      <c r="G8" s="24">
        <v>159</v>
      </c>
      <c r="H8" s="24">
        <v>26</v>
      </c>
      <c r="I8" s="24"/>
      <c r="J8" s="24">
        <v>366</v>
      </c>
      <c r="K8" s="24">
        <v>66</v>
      </c>
      <c r="L8" s="24">
        <v>162</v>
      </c>
      <c r="M8" s="24">
        <v>141</v>
      </c>
      <c r="N8" s="24">
        <v>30</v>
      </c>
    </row>
    <row r="9" spans="1:14" x14ac:dyDescent="0.2">
      <c r="A9" s="20" t="s">
        <v>10</v>
      </c>
      <c r="B9" s="21" t="s">
        <v>408</v>
      </c>
      <c r="C9" s="24">
        <v>470</v>
      </c>
      <c r="D9" s="24"/>
      <c r="E9" s="24">
        <v>2</v>
      </c>
      <c r="F9" s="24">
        <v>43</v>
      </c>
      <c r="G9" s="24">
        <v>77</v>
      </c>
      <c r="H9" s="24">
        <v>21</v>
      </c>
      <c r="I9" s="24"/>
      <c r="J9" s="24">
        <v>158</v>
      </c>
      <c r="K9" s="24">
        <v>28</v>
      </c>
      <c r="L9" s="24">
        <v>50</v>
      </c>
      <c r="M9" s="24">
        <v>70</v>
      </c>
      <c r="N9" s="24">
        <v>21</v>
      </c>
    </row>
    <row r="10" spans="1:14" x14ac:dyDescent="0.2">
      <c r="A10" s="20" t="s">
        <v>12</v>
      </c>
      <c r="B10" s="21" t="s">
        <v>409</v>
      </c>
      <c r="C10" s="24">
        <v>1704</v>
      </c>
      <c r="D10" s="24"/>
      <c r="E10" s="24">
        <v>14</v>
      </c>
      <c r="F10" s="24">
        <v>202</v>
      </c>
      <c r="G10" s="24">
        <v>248</v>
      </c>
      <c r="H10" s="24">
        <v>55</v>
      </c>
      <c r="I10" s="24"/>
      <c r="J10" s="24">
        <v>603</v>
      </c>
      <c r="K10" s="24">
        <v>110</v>
      </c>
      <c r="L10" s="24">
        <v>204</v>
      </c>
      <c r="M10" s="24">
        <v>225</v>
      </c>
      <c r="N10" s="24">
        <v>43</v>
      </c>
    </row>
    <row r="11" spans="1:14" x14ac:dyDescent="0.2">
      <c r="A11" s="20" t="s">
        <v>14</v>
      </c>
      <c r="B11" s="21" t="s">
        <v>410</v>
      </c>
      <c r="C11" s="24">
        <v>1238</v>
      </c>
      <c r="D11" s="24"/>
      <c r="E11" s="24">
        <v>3</v>
      </c>
      <c r="F11" s="24">
        <v>105</v>
      </c>
      <c r="G11" s="24">
        <v>191</v>
      </c>
      <c r="H11" s="24">
        <v>42</v>
      </c>
      <c r="I11" s="24"/>
      <c r="J11" s="24">
        <v>477</v>
      </c>
      <c r="K11" s="24">
        <v>79</v>
      </c>
      <c r="L11" s="24">
        <v>132</v>
      </c>
      <c r="M11" s="24">
        <v>171</v>
      </c>
      <c r="N11" s="24">
        <v>38</v>
      </c>
    </row>
    <row r="12" spans="1:14" x14ac:dyDescent="0.2">
      <c r="A12" s="20" t="s">
        <v>16</v>
      </c>
      <c r="B12" s="21" t="s">
        <v>411</v>
      </c>
      <c r="C12" s="24">
        <v>577</v>
      </c>
      <c r="D12" s="24"/>
      <c r="E12" s="24">
        <v>4</v>
      </c>
      <c r="F12" s="24">
        <v>46</v>
      </c>
      <c r="G12" s="24">
        <v>109</v>
      </c>
      <c r="H12" s="24">
        <v>40</v>
      </c>
      <c r="I12" s="24"/>
      <c r="J12" s="24">
        <v>150</v>
      </c>
      <c r="K12" s="24">
        <v>48</v>
      </c>
      <c r="L12" s="24">
        <v>39</v>
      </c>
      <c r="M12" s="24">
        <v>104</v>
      </c>
      <c r="N12" s="24">
        <v>37</v>
      </c>
    </row>
    <row r="13" spans="1:14" x14ac:dyDescent="0.2">
      <c r="A13" s="20" t="s">
        <v>18</v>
      </c>
      <c r="B13" s="21" t="s">
        <v>412</v>
      </c>
      <c r="C13" s="24">
        <v>502</v>
      </c>
      <c r="D13" s="24"/>
      <c r="E13" s="24">
        <v>6</v>
      </c>
      <c r="F13" s="24">
        <v>29</v>
      </c>
      <c r="G13" s="24">
        <v>88</v>
      </c>
      <c r="H13" s="24">
        <v>38</v>
      </c>
      <c r="I13" s="24"/>
      <c r="J13" s="24">
        <v>137</v>
      </c>
      <c r="K13" s="24">
        <v>53</v>
      </c>
      <c r="L13" s="24">
        <v>38</v>
      </c>
      <c r="M13" s="24">
        <v>82</v>
      </c>
      <c r="N13" s="24">
        <v>31</v>
      </c>
    </row>
    <row r="14" spans="1:14" s="12" customFormat="1" x14ac:dyDescent="0.2">
      <c r="A14" s="20" t="s">
        <v>20</v>
      </c>
      <c r="B14" s="21" t="s">
        <v>413</v>
      </c>
      <c r="C14" s="67">
        <v>4491</v>
      </c>
      <c r="D14" s="67"/>
      <c r="E14" s="67">
        <v>29</v>
      </c>
      <c r="F14" s="67">
        <v>425</v>
      </c>
      <c r="G14" s="67">
        <v>713</v>
      </c>
      <c r="H14" s="67">
        <v>196</v>
      </c>
      <c r="I14" s="67"/>
      <c r="J14" s="67">
        <v>1525</v>
      </c>
      <c r="K14" s="67">
        <v>318</v>
      </c>
      <c r="L14" s="67">
        <v>463</v>
      </c>
      <c r="M14" s="67">
        <v>652</v>
      </c>
      <c r="N14" s="67">
        <v>170</v>
      </c>
    </row>
    <row r="15" spans="1:14" x14ac:dyDescent="0.2">
      <c r="A15" s="25" t="s">
        <v>100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791CD-63B0-4B89-A2A8-2BABB956AF76}">
  <dimension ref="A1:N17"/>
  <sheetViews>
    <sheetView workbookViewId="0">
      <selection activeCell="A4" sqref="A4:XFD5"/>
    </sheetView>
  </sheetViews>
  <sheetFormatPr defaultRowHeight="12.75" x14ac:dyDescent="0.2"/>
  <cols>
    <col min="1" max="1" width="15.140625" style="14" customWidth="1"/>
    <col min="2" max="2" width="23" style="14" customWidth="1"/>
    <col min="3" max="3" width="11" style="14" customWidth="1"/>
    <col min="4" max="4" width="11.28515625" style="14" customWidth="1"/>
    <col min="5" max="5" width="10.7109375" style="14" bestFit="1" customWidth="1"/>
    <col min="6" max="16384" width="9.140625" style="14"/>
  </cols>
  <sheetData>
    <row r="1" spans="1:14" ht="102" x14ac:dyDescent="0.2">
      <c r="A1" s="44" t="s">
        <v>122</v>
      </c>
      <c r="B1" s="60" t="s">
        <v>102</v>
      </c>
      <c r="C1" s="11" t="s">
        <v>118</v>
      </c>
      <c r="D1" s="11" t="s">
        <v>111</v>
      </c>
      <c r="E1" s="58" t="s">
        <v>119</v>
      </c>
      <c r="F1" s="58" t="s">
        <v>120</v>
      </c>
      <c r="G1" s="11" t="s">
        <v>112</v>
      </c>
      <c r="H1" s="58" t="s">
        <v>113</v>
      </c>
      <c r="I1" s="11" t="s">
        <v>114</v>
      </c>
      <c r="J1" s="58" t="s">
        <v>115</v>
      </c>
      <c r="K1" s="11" t="s">
        <v>116</v>
      </c>
      <c r="L1" s="63" t="s">
        <v>117</v>
      </c>
    </row>
    <row r="2" spans="1:14" x14ac:dyDescent="0.2">
      <c r="A2" s="15" t="s">
        <v>6</v>
      </c>
      <c r="B2" s="16" t="s">
        <v>5</v>
      </c>
      <c r="C2" s="61">
        <v>56075912</v>
      </c>
      <c r="D2" s="61">
        <v>50275666</v>
      </c>
      <c r="E2" s="61">
        <v>5800246</v>
      </c>
      <c r="F2" s="62">
        <v>10.343560707492372</v>
      </c>
      <c r="G2" s="61">
        <v>3665072</v>
      </c>
      <c r="H2" s="62">
        <v>6.5359115336367593</v>
      </c>
      <c r="I2" s="61">
        <v>775189</v>
      </c>
      <c r="J2" s="62">
        <v>1.3823921401403154</v>
      </c>
      <c r="K2" s="61">
        <v>1359985</v>
      </c>
      <c r="L2" s="17">
        <v>2.4252570337152966</v>
      </c>
      <c r="N2" s="24"/>
    </row>
    <row r="3" spans="1:14" x14ac:dyDescent="0.2">
      <c r="A3" s="198" t="s">
        <v>416</v>
      </c>
      <c r="B3" s="34" t="s">
        <v>101</v>
      </c>
      <c r="C3" s="24">
        <v>744041</v>
      </c>
      <c r="D3" s="24">
        <v>661182</v>
      </c>
      <c r="E3" s="24">
        <v>82859</v>
      </c>
      <c r="F3" s="17">
        <f>E3/$C3*100</f>
        <v>11.136348668957758</v>
      </c>
      <c r="G3" s="24">
        <v>55403</v>
      </c>
      <c r="H3" s="17">
        <f>G3/$C3*100</f>
        <v>7.4462294416571124</v>
      </c>
      <c r="I3" s="24">
        <v>9562</v>
      </c>
      <c r="J3" s="17">
        <f>I3/$C3*100</f>
        <v>1.2851442326430935</v>
      </c>
      <c r="K3" s="24">
        <v>17894</v>
      </c>
      <c r="L3" s="17">
        <f>K3/$C3*100</f>
        <v>2.4049749946575525</v>
      </c>
    </row>
    <row r="4" spans="1:14" ht="15" x14ac:dyDescent="0.25">
      <c r="A4" t="s">
        <v>414</v>
      </c>
      <c r="B4" s="40" t="s">
        <v>74</v>
      </c>
      <c r="C4" s="24">
        <v>365153</v>
      </c>
      <c r="D4" s="24">
        <v>321819</v>
      </c>
      <c r="E4" s="24">
        <v>43334</v>
      </c>
      <c r="F4" s="17">
        <f>E4/$C4*100</f>
        <v>11.867354232335487</v>
      </c>
      <c r="G4" s="24">
        <v>29429</v>
      </c>
      <c r="H4" s="17">
        <f>G4/$C4*100</f>
        <v>8.0593614183643574</v>
      </c>
      <c r="I4" s="24">
        <v>4770</v>
      </c>
      <c r="J4" s="17">
        <f>I4/$C4*100</f>
        <v>1.306301742009514</v>
      </c>
      <c r="K4" s="24">
        <v>9135</v>
      </c>
      <c r="L4" s="17">
        <f>K4/$C4*100</f>
        <v>2.5016910719616163</v>
      </c>
    </row>
    <row r="5" spans="1:14" ht="15" x14ac:dyDescent="0.25">
      <c r="A5" t="s">
        <v>415</v>
      </c>
      <c r="B5" s="31" t="s">
        <v>73</v>
      </c>
      <c r="C5" s="24">
        <v>378888</v>
      </c>
      <c r="D5" s="24">
        <v>339363</v>
      </c>
      <c r="E5" s="24">
        <v>39525</v>
      </c>
      <c r="F5" s="17">
        <f>E5/$C5*100</f>
        <v>10.431842655349339</v>
      </c>
      <c r="G5" s="24">
        <v>25974</v>
      </c>
      <c r="H5" s="17">
        <f>G5/$C5*100</f>
        <v>6.8553240007601186</v>
      </c>
      <c r="I5" s="24">
        <v>4792</v>
      </c>
      <c r="J5" s="17">
        <f>I5/$C5*100</f>
        <v>1.264753700301936</v>
      </c>
      <c r="K5" s="24">
        <v>8759</v>
      </c>
      <c r="L5" s="17">
        <f>K5/$C5*100</f>
        <v>2.3117649542872827</v>
      </c>
    </row>
    <row r="6" spans="1:14" x14ac:dyDescent="0.2">
      <c r="A6" s="18" t="s">
        <v>7</v>
      </c>
      <c r="B6" s="19" t="s">
        <v>406</v>
      </c>
      <c r="C6" s="61">
        <v>183491</v>
      </c>
      <c r="D6" s="61">
        <v>166166</v>
      </c>
      <c r="E6" s="61">
        <v>17325</v>
      </c>
      <c r="F6" s="62">
        <v>9.4418799832144344</v>
      </c>
      <c r="G6" s="61">
        <v>11280</v>
      </c>
      <c r="H6" s="62">
        <v>6.1474404739197022</v>
      </c>
      <c r="I6" s="61">
        <v>2260</v>
      </c>
      <c r="J6" s="62">
        <v>1.2316680382144083</v>
      </c>
      <c r="K6" s="61">
        <v>3785</v>
      </c>
      <c r="L6" s="17">
        <v>2.0627714710803255</v>
      </c>
      <c r="N6" s="24"/>
    </row>
    <row r="7" spans="1:14" x14ac:dyDescent="0.2">
      <c r="A7" s="18" t="s">
        <v>8</v>
      </c>
      <c r="B7" s="19" t="s">
        <v>405</v>
      </c>
      <c r="C7" s="61">
        <v>412905</v>
      </c>
      <c r="D7" s="61">
        <v>363583</v>
      </c>
      <c r="E7" s="61">
        <v>49322</v>
      </c>
      <c r="F7" s="62">
        <v>11.945120548310143</v>
      </c>
      <c r="G7" s="61">
        <v>33362</v>
      </c>
      <c r="H7" s="62">
        <v>8.079824657003428</v>
      </c>
      <c r="I7" s="61">
        <v>5456</v>
      </c>
      <c r="J7" s="62">
        <v>1.3213693222411935</v>
      </c>
      <c r="K7" s="61">
        <v>10504</v>
      </c>
      <c r="L7" s="17">
        <v>2.5439265690655235</v>
      </c>
      <c r="N7" s="24"/>
    </row>
    <row r="8" spans="1:14" x14ac:dyDescent="0.2">
      <c r="A8" s="18" t="s">
        <v>9</v>
      </c>
      <c r="B8" s="19" t="s">
        <v>407</v>
      </c>
      <c r="C8" s="61">
        <v>147645</v>
      </c>
      <c r="D8" s="61">
        <v>131433</v>
      </c>
      <c r="E8" s="61">
        <v>16212</v>
      </c>
      <c r="F8" s="62">
        <v>10.980392156862745</v>
      </c>
      <c r="G8" s="61">
        <v>10761</v>
      </c>
      <c r="H8" s="62">
        <v>7.2884283246977546</v>
      </c>
      <c r="I8" s="61">
        <v>1846</v>
      </c>
      <c r="J8" s="62">
        <v>1.2502963188729723</v>
      </c>
      <c r="K8" s="61">
        <v>3605</v>
      </c>
      <c r="L8" s="17">
        <v>2.441667513292018</v>
      </c>
      <c r="N8" s="24"/>
    </row>
    <row r="9" spans="1:14" x14ac:dyDescent="0.2">
      <c r="A9" s="20" t="s">
        <v>10</v>
      </c>
      <c r="B9" s="21" t="s">
        <v>408</v>
      </c>
      <c r="C9" s="61">
        <v>47752</v>
      </c>
      <c r="D9" s="61">
        <v>41764</v>
      </c>
      <c r="E9" s="61">
        <v>5988</v>
      </c>
      <c r="F9" s="62">
        <v>12.539788909365052</v>
      </c>
      <c r="G9" s="61">
        <v>3933</v>
      </c>
      <c r="H9" s="62">
        <v>8.2363042385659231</v>
      </c>
      <c r="I9" s="61">
        <v>686</v>
      </c>
      <c r="J9" s="62">
        <v>1.4365890433908528</v>
      </c>
      <c r="K9" s="61">
        <v>1369</v>
      </c>
      <c r="L9" s="17">
        <v>2.8668956274082764</v>
      </c>
      <c r="N9" s="24"/>
    </row>
    <row r="10" spans="1:14" x14ac:dyDescent="0.2">
      <c r="A10" s="20" t="s">
        <v>12</v>
      </c>
      <c r="B10" s="21" t="s">
        <v>409</v>
      </c>
      <c r="C10" s="61">
        <v>87166</v>
      </c>
      <c r="D10" s="61">
        <v>76271</v>
      </c>
      <c r="E10" s="61">
        <v>10895</v>
      </c>
      <c r="F10" s="62">
        <v>12.499139572769199</v>
      </c>
      <c r="G10" s="61">
        <v>7447</v>
      </c>
      <c r="H10" s="62">
        <v>8.5434687837000656</v>
      </c>
      <c r="I10" s="61">
        <v>1148</v>
      </c>
      <c r="J10" s="62">
        <v>1.3170272812793979</v>
      </c>
      <c r="K10" s="61">
        <v>2300</v>
      </c>
      <c r="L10" s="17">
        <v>2.6386435077897343</v>
      </c>
      <c r="N10" s="24"/>
    </row>
    <row r="11" spans="1:14" x14ac:dyDescent="0.2">
      <c r="A11" s="20" t="s">
        <v>14</v>
      </c>
      <c r="B11" s="21" t="s">
        <v>410</v>
      </c>
      <c r="C11" s="61">
        <v>68583</v>
      </c>
      <c r="D11" s="61">
        <v>61309</v>
      </c>
      <c r="E11" s="61">
        <v>7274</v>
      </c>
      <c r="F11" s="62">
        <v>10.606126882755202</v>
      </c>
      <c r="G11" s="61">
        <v>5006</v>
      </c>
      <c r="H11" s="62">
        <v>7.2991849292098623</v>
      </c>
      <c r="I11" s="61">
        <v>766</v>
      </c>
      <c r="J11" s="62">
        <v>1.1168948573261597</v>
      </c>
      <c r="K11" s="61">
        <v>1502</v>
      </c>
      <c r="L11" s="17">
        <v>2.1900470962191796</v>
      </c>
      <c r="N11" s="24"/>
    </row>
    <row r="12" spans="1:14" x14ac:dyDescent="0.2">
      <c r="A12" s="20" t="s">
        <v>16</v>
      </c>
      <c r="B12" s="21" t="s">
        <v>411</v>
      </c>
      <c r="C12" s="61">
        <v>44973</v>
      </c>
      <c r="D12" s="61">
        <v>39281</v>
      </c>
      <c r="E12" s="61">
        <v>5692</v>
      </c>
      <c r="F12" s="62">
        <v>12.656482778556022</v>
      </c>
      <c r="G12" s="61">
        <v>3924</v>
      </c>
      <c r="H12" s="62">
        <v>8.7252351410846494</v>
      </c>
      <c r="I12" s="61">
        <v>653</v>
      </c>
      <c r="J12" s="62">
        <v>1.4519823004914061</v>
      </c>
      <c r="K12" s="61">
        <v>1115</v>
      </c>
      <c r="L12" s="17">
        <v>2.4792653369799655</v>
      </c>
      <c r="N12" s="24"/>
    </row>
    <row r="13" spans="1:14" x14ac:dyDescent="0.2">
      <c r="A13" s="20" t="s">
        <v>18</v>
      </c>
      <c r="B13" s="21" t="s">
        <v>412</v>
      </c>
      <c r="C13" s="61">
        <v>99264</v>
      </c>
      <c r="D13" s="61">
        <v>87308</v>
      </c>
      <c r="E13" s="61">
        <v>11956</v>
      </c>
      <c r="F13" s="62">
        <v>12.04464861379755</v>
      </c>
      <c r="G13" s="61">
        <v>8313</v>
      </c>
      <c r="H13" s="62">
        <v>8.3746373307543518</v>
      </c>
      <c r="I13" s="61">
        <v>1237</v>
      </c>
      <c r="J13" s="62">
        <v>1.2461718246292715</v>
      </c>
      <c r="K13" s="61">
        <v>2406</v>
      </c>
      <c r="L13" s="17">
        <v>2.4238394584139265</v>
      </c>
      <c r="N13" s="24"/>
    </row>
    <row r="14" spans="1:14" x14ac:dyDescent="0.2">
      <c r="A14" s="20" t="s">
        <v>20</v>
      </c>
      <c r="B14" s="21" t="s">
        <v>413</v>
      </c>
      <c r="C14" s="61">
        <v>65167</v>
      </c>
      <c r="D14" s="61">
        <v>57650</v>
      </c>
      <c r="E14" s="61">
        <v>7517</v>
      </c>
      <c r="F14" s="62">
        <v>11.534979360719383</v>
      </c>
      <c r="G14" s="61">
        <v>4739</v>
      </c>
      <c r="H14" s="62">
        <v>7.2720855647797196</v>
      </c>
      <c r="I14" s="61">
        <v>966</v>
      </c>
      <c r="J14" s="62">
        <v>1.4823453588472693</v>
      </c>
      <c r="K14" s="61">
        <v>1812</v>
      </c>
      <c r="L14" s="17">
        <v>2.7805484370923934</v>
      </c>
      <c r="N14" s="24"/>
    </row>
    <row r="17" spans="1:1" x14ac:dyDescent="0.2">
      <c r="A17" s="25" t="s">
        <v>121</v>
      </c>
    </row>
  </sheetData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951F8-DCA3-43A4-ADC7-C71B5A6B8709}">
  <dimension ref="A1:E17"/>
  <sheetViews>
    <sheetView workbookViewId="0">
      <selection activeCell="A4" sqref="A4:XFD5"/>
    </sheetView>
  </sheetViews>
  <sheetFormatPr defaultRowHeight="15" x14ac:dyDescent="0.25"/>
  <cols>
    <col min="1" max="1" width="12.7109375" customWidth="1"/>
    <col min="2" max="2" width="35" customWidth="1"/>
    <col min="3" max="3" width="16.5703125" customWidth="1"/>
    <col min="4" max="4" width="15.7109375" customWidth="1"/>
    <col min="5" max="5" width="15" customWidth="1"/>
  </cols>
  <sheetData>
    <row r="1" spans="1:5" ht="63.75" customHeight="1" x14ac:dyDescent="0.25">
      <c r="A1" s="12" t="s">
        <v>122</v>
      </c>
      <c r="B1" s="12" t="s">
        <v>102</v>
      </c>
      <c r="C1" s="23" t="s">
        <v>373</v>
      </c>
      <c r="D1" s="23" t="s">
        <v>370</v>
      </c>
      <c r="E1" s="85" t="s">
        <v>372</v>
      </c>
    </row>
    <row r="2" spans="1:5" x14ac:dyDescent="0.25">
      <c r="A2" s="15" t="s">
        <v>6</v>
      </c>
      <c r="B2" s="16" t="s">
        <v>5</v>
      </c>
      <c r="C2" s="50">
        <v>58744595</v>
      </c>
      <c r="D2" s="24">
        <v>786250</v>
      </c>
      <c r="E2" s="134">
        <f>D2/C2*100</f>
        <v>1.3384210070730762</v>
      </c>
    </row>
    <row r="3" spans="1:5" x14ac:dyDescent="0.25">
      <c r="A3" s="198" t="s">
        <v>416</v>
      </c>
      <c r="B3" s="34" t="s">
        <v>101</v>
      </c>
      <c r="C3" s="50">
        <v>770689</v>
      </c>
      <c r="D3" s="24">
        <f>SUM(D4:D4)</f>
        <v>3840</v>
      </c>
      <c r="E3" s="134">
        <f>D3/C3*100</f>
        <v>0.49825545712991876</v>
      </c>
    </row>
    <row r="4" spans="1:5" x14ac:dyDescent="0.25">
      <c r="A4" t="s">
        <v>414</v>
      </c>
      <c r="B4" s="40" t="s">
        <v>74</v>
      </c>
      <c r="C4" s="73">
        <v>375051</v>
      </c>
      <c r="D4" s="133">
        <v>3840</v>
      </c>
      <c r="E4" s="135">
        <f>D4/C4*100</f>
        <v>1.0238607549373284</v>
      </c>
    </row>
    <row r="5" spans="1:5" x14ac:dyDescent="0.25">
      <c r="A5" t="s">
        <v>415</v>
      </c>
      <c r="B5" s="31" t="s">
        <v>73</v>
      </c>
      <c r="C5" s="50">
        <v>395638</v>
      </c>
      <c r="D5" s="132">
        <v>3910</v>
      </c>
      <c r="E5" s="134">
        <f>D5/C5*100</f>
        <v>0.98827716245658903</v>
      </c>
    </row>
    <row r="6" spans="1:5" x14ac:dyDescent="0.25">
      <c r="A6" s="18" t="s">
        <v>7</v>
      </c>
      <c r="B6" s="19" t="s">
        <v>406</v>
      </c>
      <c r="C6" s="50">
        <v>194752</v>
      </c>
      <c r="D6" s="24">
        <v>1860</v>
      </c>
      <c r="E6" s="134">
        <f t="shared" ref="E6:E14" si="0">D6/C6*100</f>
        <v>0.95506079526782772</v>
      </c>
    </row>
    <row r="7" spans="1:5" x14ac:dyDescent="0.25">
      <c r="A7" s="18" t="s">
        <v>8</v>
      </c>
      <c r="B7" s="19" t="s">
        <v>405</v>
      </c>
      <c r="C7" s="53">
        <v>424667</v>
      </c>
      <c r="D7" s="24">
        <v>4330</v>
      </c>
      <c r="E7" s="134">
        <f t="shared" si="0"/>
        <v>1.0196224335773676</v>
      </c>
    </row>
    <row r="8" spans="1:5" x14ac:dyDescent="0.25">
      <c r="A8" s="18" t="s">
        <v>9</v>
      </c>
      <c r="B8" s="19" t="s">
        <v>407</v>
      </c>
      <c r="C8" s="53">
        <v>151270</v>
      </c>
      <c r="D8" s="24">
        <v>1560</v>
      </c>
      <c r="E8" s="134">
        <f t="shared" si="0"/>
        <v>1.0312685925827989</v>
      </c>
    </row>
    <row r="9" spans="1:5" x14ac:dyDescent="0.25">
      <c r="A9" s="20" t="s">
        <v>10</v>
      </c>
      <c r="B9" s="21" t="s">
        <v>408</v>
      </c>
      <c r="C9" s="53">
        <v>49616</v>
      </c>
      <c r="D9" s="24">
        <v>490</v>
      </c>
      <c r="E9" s="134">
        <f t="shared" si="0"/>
        <v>0.98758465011286689</v>
      </c>
    </row>
    <row r="10" spans="1:5" x14ac:dyDescent="0.25">
      <c r="A10" s="20" t="s">
        <v>12</v>
      </c>
      <c r="B10" s="21" t="s">
        <v>409</v>
      </c>
      <c r="C10" s="53">
        <v>89384</v>
      </c>
      <c r="D10" s="24">
        <v>700</v>
      </c>
      <c r="E10" s="134">
        <f t="shared" si="0"/>
        <v>0.78313792177570929</v>
      </c>
    </row>
    <row r="11" spans="1:5" x14ac:dyDescent="0.25">
      <c r="A11" s="20" t="s">
        <v>14</v>
      </c>
      <c r="B11" s="21" t="s">
        <v>410</v>
      </c>
      <c r="C11" s="53">
        <v>71096</v>
      </c>
      <c r="D11" s="24">
        <v>690</v>
      </c>
      <c r="E11" s="134">
        <f t="shared" si="0"/>
        <v>0.97051873523123655</v>
      </c>
    </row>
    <row r="12" spans="1:5" x14ac:dyDescent="0.25">
      <c r="A12" s="20" t="s">
        <v>16</v>
      </c>
      <c r="B12" s="21" t="s">
        <v>411</v>
      </c>
      <c r="C12" s="53">
        <v>46756</v>
      </c>
      <c r="D12" s="24">
        <v>470</v>
      </c>
      <c r="E12" s="134">
        <f t="shared" si="0"/>
        <v>1.0052185815724184</v>
      </c>
    </row>
    <row r="13" spans="1:5" x14ac:dyDescent="0.25">
      <c r="A13" s="20" t="s">
        <v>18</v>
      </c>
      <c r="B13" s="21" t="s">
        <v>412</v>
      </c>
      <c r="C13" s="53">
        <v>102064</v>
      </c>
      <c r="D13" s="24">
        <v>970</v>
      </c>
      <c r="E13" s="134">
        <f t="shared" si="0"/>
        <v>0.95038407273867376</v>
      </c>
    </row>
    <row r="14" spans="1:5" x14ac:dyDescent="0.25">
      <c r="A14" s="20" t="s">
        <v>20</v>
      </c>
      <c r="B14" s="21" t="s">
        <v>413</v>
      </c>
      <c r="C14" s="53">
        <v>65751</v>
      </c>
      <c r="D14" s="24">
        <v>1010</v>
      </c>
      <c r="E14" s="134">
        <f t="shared" si="0"/>
        <v>1.5360983102918586</v>
      </c>
    </row>
    <row r="15" spans="1:5" x14ac:dyDescent="0.25">
      <c r="A15" s="14"/>
    </row>
    <row r="16" spans="1:5" x14ac:dyDescent="0.25">
      <c r="A16" s="12" t="s">
        <v>403</v>
      </c>
      <c r="B16" s="14"/>
      <c r="C16" s="14"/>
      <c r="D16" s="14"/>
    </row>
    <row r="17" spans="1:4" x14ac:dyDescent="0.25">
      <c r="A17" s="14"/>
      <c r="D17" s="14"/>
    </row>
  </sheetData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48FDEA-D02A-4E0D-96EB-18B6B5F04D1F}">
  <dimension ref="A1:N17"/>
  <sheetViews>
    <sheetView workbookViewId="0">
      <selection activeCell="B24" sqref="B24"/>
    </sheetView>
  </sheetViews>
  <sheetFormatPr defaultRowHeight="12.75" x14ac:dyDescent="0.2"/>
  <cols>
    <col min="1" max="1" width="15.28515625" style="14" customWidth="1"/>
    <col min="2" max="2" width="22.85546875" style="14" customWidth="1"/>
    <col min="3" max="3" width="12.7109375" style="14" customWidth="1"/>
    <col min="4" max="4" width="10.140625" style="14" bestFit="1" customWidth="1"/>
    <col min="5" max="5" width="9.28515625" style="14" bestFit="1" customWidth="1"/>
    <col min="6" max="6" width="10.140625" style="14" bestFit="1" customWidth="1"/>
    <col min="7" max="7" width="9.28515625" style="14" bestFit="1" customWidth="1"/>
    <col min="8" max="8" width="10.140625" style="14" bestFit="1" customWidth="1"/>
    <col min="9" max="9" width="9.28515625" style="14" bestFit="1" customWidth="1"/>
    <col min="10" max="10" width="10.140625" style="14" bestFit="1" customWidth="1"/>
    <col min="11" max="13" width="9.28515625" style="14" bestFit="1" customWidth="1"/>
    <col min="14" max="16384" width="9.140625" style="14"/>
  </cols>
  <sheetData>
    <row r="1" spans="1:14" ht="76.5" x14ac:dyDescent="0.2">
      <c r="A1" s="44" t="s">
        <v>122</v>
      </c>
      <c r="B1" s="60" t="s">
        <v>102</v>
      </c>
      <c r="C1" s="29" t="s">
        <v>123</v>
      </c>
      <c r="E1" s="101" t="s">
        <v>124</v>
      </c>
      <c r="G1" s="101" t="s">
        <v>125</v>
      </c>
      <c r="I1" s="101" t="s">
        <v>126</v>
      </c>
      <c r="K1" s="101" t="s">
        <v>127</v>
      </c>
      <c r="M1" s="101" t="s">
        <v>128</v>
      </c>
    </row>
    <row r="2" spans="1:14" ht="12.75" customHeight="1" x14ac:dyDescent="0.2">
      <c r="A2" s="28"/>
      <c r="B2" s="28"/>
      <c r="C2" s="29"/>
      <c r="D2" s="29" t="s">
        <v>33</v>
      </c>
      <c r="E2" s="29" t="s">
        <v>34</v>
      </c>
      <c r="F2" s="29" t="s">
        <v>33</v>
      </c>
      <c r="G2" s="29" t="s">
        <v>34</v>
      </c>
      <c r="H2" s="29" t="s">
        <v>33</v>
      </c>
      <c r="I2" s="29" t="s">
        <v>34</v>
      </c>
      <c r="J2" s="29" t="s">
        <v>33</v>
      </c>
      <c r="K2" s="29" t="s">
        <v>34</v>
      </c>
      <c r="L2" s="29" t="s">
        <v>33</v>
      </c>
      <c r="M2" s="29" t="s">
        <v>34</v>
      </c>
    </row>
    <row r="3" spans="1:14" x14ac:dyDescent="0.2">
      <c r="A3" s="15" t="s">
        <v>6</v>
      </c>
      <c r="B3" s="16" t="s">
        <v>5</v>
      </c>
      <c r="C3" s="33">
        <v>23366044</v>
      </c>
      <c r="D3" s="33">
        <v>9893773</v>
      </c>
      <c r="E3" s="64">
        <v>42.300000000000004</v>
      </c>
      <c r="F3" s="33">
        <v>7620164</v>
      </c>
      <c r="G3" s="64">
        <v>32.6</v>
      </c>
      <c r="H3" s="33">
        <v>4512853</v>
      </c>
      <c r="I3" s="64">
        <v>19.3</v>
      </c>
      <c r="J3" s="33">
        <v>1217061</v>
      </c>
      <c r="K3" s="64">
        <v>5.2</v>
      </c>
      <c r="L3" s="33">
        <v>122193</v>
      </c>
      <c r="M3" s="64">
        <v>0.5</v>
      </c>
      <c r="N3" s="33"/>
    </row>
    <row r="4" spans="1:14" x14ac:dyDescent="0.2">
      <c r="A4" s="198" t="s">
        <v>416</v>
      </c>
      <c r="B4" s="34" t="s">
        <v>101</v>
      </c>
      <c r="C4" s="33">
        <v>326117</v>
      </c>
      <c r="D4" s="33">
        <v>142979</v>
      </c>
      <c r="E4" s="64">
        <v>43.800000000000004</v>
      </c>
      <c r="F4" s="33">
        <v>111376</v>
      </c>
      <c r="G4" s="64">
        <v>34.200000000000003</v>
      </c>
      <c r="H4" s="33">
        <v>57750</v>
      </c>
      <c r="I4" s="64">
        <v>17.7</v>
      </c>
      <c r="J4" s="33">
        <v>12458</v>
      </c>
      <c r="K4" s="64">
        <v>3.8000000000000003</v>
      </c>
      <c r="L4" s="33">
        <v>1554</v>
      </c>
      <c r="M4" s="64">
        <v>0.5</v>
      </c>
      <c r="N4" s="33"/>
    </row>
    <row r="5" spans="1:14" s="12" customFormat="1" ht="15" x14ac:dyDescent="0.25">
      <c r="A5" t="s">
        <v>414</v>
      </c>
      <c r="B5" s="40" t="s">
        <v>74</v>
      </c>
      <c r="C5" s="93">
        <f>SUM(C11:C15)</f>
        <v>158738</v>
      </c>
      <c r="D5" s="93">
        <f>SUM(D11:D15)</f>
        <v>71760</v>
      </c>
      <c r="E5" s="184">
        <f>D5/$C5*100</f>
        <v>45.206566795600295</v>
      </c>
      <c r="F5" s="93">
        <f>SUM(F11:F15)</f>
        <v>54652</v>
      </c>
      <c r="G5" s="184">
        <f>F5/$C5*100</f>
        <v>34.429059204475301</v>
      </c>
      <c r="H5" s="93">
        <f>SUM(H11:H15)</f>
        <v>26796</v>
      </c>
      <c r="I5" s="184">
        <f>H5/$C5*100</f>
        <v>16.880646096082856</v>
      </c>
      <c r="J5" s="93">
        <f>SUM(J11:J15)</f>
        <v>5078</v>
      </c>
      <c r="K5" s="184">
        <f>J5/$C5*100</f>
        <v>3.1989819702906672</v>
      </c>
      <c r="L5" s="93">
        <f>SUM(L11:L15)</f>
        <v>452</v>
      </c>
      <c r="M5" s="184">
        <f>L5/$C5*100</f>
        <v>0.28474593355088257</v>
      </c>
      <c r="N5" s="93"/>
    </row>
    <row r="6" spans="1:14" ht="15" x14ac:dyDescent="0.25">
      <c r="A6" t="s">
        <v>415</v>
      </c>
      <c r="B6" s="31" t="s">
        <v>73</v>
      </c>
      <c r="C6" s="33">
        <f>SUM(C7,C9,C10)</f>
        <v>167379</v>
      </c>
      <c r="D6" s="33">
        <f>SUM(D7,D9,D10)</f>
        <v>71219</v>
      </c>
      <c r="E6" s="64">
        <f>D6/$C6*100</f>
        <v>42.549543252140353</v>
      </c>
      <c r="F6" s="33">
        <f>SUM(F7,F9,F10)</f>
        <v>56724</v>
      </c>
      <c r="G6" s="64">
        <f>F6/$C6*100</f>
        <v>33.889556037495744</v>
      </c>
      <c r="H6" s="33">
        <f>SUM(H7,H9,H10)</f>
        <v>30954</v>
      </c>
      <c r="I6" s="64">
        <f>H6/$C6*100</f>
        <v>18.493359382001326</v>
      </c>
      <c r="J6" s="33">
        <f>SUM(J7,J9,J10)</f>
        <v>7380</v>
      </c>
      <c r="K6" s="64">
        <f>J6/$C6*100</f>
        <v>4.409155270374419</v>
      </c>
      <c r="L6" s="33">
        <f>SUM(L7,L9,L10)</f>
        <v>1102</v>
      </c>
      <c r="M6" s="64">
        <f>L6/$C6*100</f>
        <v>0.65838605798815864</v>
      </c>
      <c r="N6" s="33"/>
    </row>
    <row r="7" spans="1:14" x14ac:dyDescent="0.2">
      <c r="A7" s="18" t="s">
        <v>7</v>
      </c>
      <c r="B7" s="19" t="s">
        <v>406</v>
      </c>
      <c r="C7" s="33">
        <v>82374</v>
      </c>
      <c r="D7" s="33">
        <v>33804</v>
      </c>
      <c r="E7" s="64">
        <v>41</v>
      </c>
      <c r="F7" s="33">
        <v>27788</v>
      </c>
      <c r="G7" s="64">
        <v>33.700000000000003</v>
      </c>
      <c r="H7" s="33">
        <v>15624</v>
      </c>
      <c r="I7" s="64">
        <v>19</v>
      </c>
      <c r="J7" s="33">
        <v>4371</v>
      </c>
      <c r="K7" s="64">
        <v>5.3000000000000007</v>
      </c>
      <c r="L7" s="33">
        <v>787</v>
      </c>
      <c r="M7" s="64">
        <v>1</v>
      </c>
      <c r="N7" s="33"/>
    </row>
    <row r="8" spans="1:14" x14ac:dyDescent="0.2">
      <c r="A8" s="18" t="s">
        <v>8</v>
      </c>
      <c r="B8" s="19" t="s">
        <v>405</v>
      </c>
      <c r="C8" s="33">
        <v>180213</v>
      </c>
      <c r="D8" s="33">
        <v>80487</v>
      </c>
      <c r="E8" s="64">
        <v>44.7</v>
      </c>
      <c r="F8" s="33">
        <v>62366</v>
      </c>
      <c r="G8" s="64">
        <v>34.6</v>
      </c>
      <c r="H8" s="33">
        <v>31001</v>
      </c>
      <c r="I8" s="64">
        <v>17.2</v>
      </c>
      <c r="J8" s="33">
        <v>5823</v>
      </c>
      <c r="K8" s="64">
        <v>3.2</v>
      </c>
      <c r="L8" s="33">
        <v>536</v>
      </c>
      <c r="M8" s="64">
        <v>0.30000000000000004</v>
      </c>
      <c r="N8" s="33"/>
    </row>
    <row r="9" spans="1:14" x14ac:dyDescent="0.2">
      <c r="A9" s="18" t="s">
        <v>9</v>
      </c>
      <c r="B9" s="19" t="s">
        <v>407</v>
      </c>
      <c r="C9" s="33">
        <v>63530</v>
      </c>
      <c r="D9" s="33">
        <v>28688</v>
      </c>
      <c r="E9" s="64">
        <v>45.2</v>
      </c>
      <c r="F9" s="33">
        <v>21222</v>
      </c>
      <c r="G9" s="64">
        <v>33.4</v>
      </c>
      <c r="H9" s="33">
        <v>11125</v>
      </c>
      <c r="I9" s="64">
        <v>17.5</v>
      </c>
      <c r="J9" s="33">
        <v>2264</v>
      </c>
      <c r="K9" s="64">
        <v>3.6</v>
      </c>
      <c r="L9" s="33">
        <v>231</v>
      </c>
      <c r="M9" s="64">
        <v>0.4</v>
      </c>
      <c r="N9" s="33"/>
    </row>
    <row r="10" spans="1:14" x14ac:dyDescent="0.2">
      <c r="A10" s="20" t="s">
        <v>10</v>
      </c>
      <c r="B10" s="21" t="s">
        <v>408</v>
      </c>
      <c r="C10" s="33">
        <v>21475</v>
      </c>
      <c r="D10" s="33">
        <v>8727</v>
      </c>
      <c r="E10" s="64">
        <v>40.6</v>
      </c>
      <c r="F10" s="33">
        <v>7714</v>
      </c>
      <c r="G10" s="64">
        <v>35.9</v>
      </c>
      <c r="H10" s="33">
        <v>4205</v>
      </c>
      <c r="I10" s="64">
        <v>19.600000000000001</v>
      </c>
      <c r="J10" s="33">
        <v>745</v>
      </c>
      <c r="K10" s="64">
        <v>3.5</v>
      </c>
      <c r="L10" s="33">
        <v>84</v>
      </c>
      <c r="M10" s="64">
        <v>0.4</v>
      </c>
      <c r="N10" s="33"/>
    </row>
    <row r="11" spans="1:14" x14ac:dyDescent="0.2">
      <c r="A11" s="20" t="s">
        <v>12</v>
      </c>
      <c r="B11" s="21" t="s">
        <v>409</v>
      </c>
      <c r="C11" s="33">
        <v>37564</v>
      </c>
      <c r="D11" s="33">
        <v>17472</v>
      </c>
      <c r="E11" s="64">
        <v>46.5</v>
      </c>
      <c r="F11" s="33">
        <v>13040</v>
      </c>
      <c r="G11" s="64">
        <v>34.700000000000003</v>
      </c>
      <c r="H11" s="33">
        <v>6162</v>
      </c>
      <c r="I11" s="64">
        <v>16.400000000000002</v>
      </c>
      <c r="J11" s="33">
        <v>835</v>
      </c>
      <c r="K11" s="64">
        <v>2.2000000000000002</v>
      </c>
      <c r="L11" s="33">
        <v>55</v>
      </c>
      <c r="M11" s="64">
        <v>0.1</v>
      </c>
      <c r="N11" s="33"/>
    </row>
    <row r="12" spans="1:14" x14ac:dyDescent="0.2">
      <c r="A12" s="20" t="s">
        <v>14</v>
      </c>
      <c r="B12" s="21" t="s">
        <v>410</v>
      </c>
      <c r="C12" s="33">
        <v>28670</v>
      </c>
      <c r="D12" s="33">
        <v>13555</v>
      </c>
      <c r="E12" s="64">
        <v>47.300000000000004</v>
      </c>
      <c r="F12" s="33">
        <v>9683</v>
      </c>
      <c r="G12" s="64">
        <v>33.800000000000004</v>
      </c>
      <c r="H12" s="33">
        <v>4537</v>
      </c>
      <c r="I12" s="64">
        <v>15.8</v>
      </c>
      <c r="J12" s="33">
        <v>820</v>
      </c>
      <c r="K12" s="64">
        <v>2.9000000000000004</v>
      </c>
      <c r="L12" s="33">
        <v>75</v>
      </c>
      <c r="M12" s="64">
        <v>0.30000000000000004</v>
      </c>
      <c r="N12" s="33"/>
    </row>
    <row r="13" spans="1:14" x14ac:dyDescent="0.2">
      <c r="A13" s="20" t="s">
        <v>16</v>
      </c>
      <c r="B13" s="21" t="s">
        <v>411</v>
      </c>
      <c r="C13" s="33">
        <v>19583</v>
      </c>
      <c r="D13" s="33">
        <v>8640</v>
      </c>
      <c r="E13" s="64">
        <v>44.1</v>
      </c>
      <c r="F13" s="33">
        <v>6868</v>
      </c>
      <c r="G13" s="64">
        <v>35.1</v>
      </c>
      <c r="H13" s="33">
        <v>3392</v>
      </c>
      <c r="I13" s="64">
        <v>17.3</v>
      </c>
      <c r="J13" s="33">
        <v>643</v>
      </c>
      <c r="K13" s="64">
        <v>3.3000000000000003</v>
      </c>
      <c r="L13" s="33">
        <v>40</v>
      </c>
      <c r="M13" s="64">
        <v>0.2</v>
      </c>
      <c r="N13" s="33"/>
    </row>
    <row r="14" spans="1:14" x14ac:dyDescent="0.2">
      <c r="A14" s="20" t="s">
        <v>18</v>
      </c>
      <c r="B14" s="21" t="s">
        <v>412</v>
      </c>
      <c r="C14" s="33">
        <v>44386</v>
      </c>
      <c r="D14" s="33">
        <v>20483</v>
      </c>
      <c r="E14" s="64">
        <v>46.1</v>
      </c>
      <c r="F14" s="33">
        <v>15283</v>
      </c>
      <c r="G14" s="64">
        <v>34.4</v>
      </c>
      <c r="H14" s="33">
        <v>7167</v>
      </c>
      <c r="I14" s="64">
        <v>16.100000000000001</v>
      </c>
      <c r="J14" s="33">
        <v>1340</v>
      </c>
      <c r="K14" s="64">
        <v>3</v>
      </c>
      <c r="L14" s="33">
        <v>113</v>
      </c>
      <c r="M14" s="64">
        <v>0.30000000000000004</v>
      </c>
      <c r="N14" s="33"/>
    </row>
    <row r="15" spans="1:14" x14ac:dyDescent="0.2">
      <c r="A15" s="20" t="s">
        <v>20</v>
      </c>
      <c r="B15" s="21" t="s">
        <v>413</v>
      </c>
      <c r="C15" s="33">
        <v>28535</v>
      </c>
      <c r="D15" s="33">
        <v>11610</v>
      </c>
      <c r="E15" s="64">
        <v>40.700000000000003</v>
      </c>
      <c r="F15" s="33">
        <v>9778</v>
      </c>
      <c r="G15" s="64">
        <v>34.300000000000004</v>
      </c>
      <c r="H15" s="33">
        <v>5538</v>
      </c>
      <c r="I15" s="64">
        <v>19.400000000000002</v>
      </c>
      <c r="J15" s="33">
        <v>1440</v>
      </c>
      <c r="K15" s="64">
        <v>5</v>
      </c>
      <c r="L15" s="33">
        <v>169</v>
      </c>
      <c r="M15" s="64">
        <v>0.60000000000000009</v>
      </c>
      <c r="N15" s="33"/>
    </row>
    <row r="17" spans="1:1" x14ac:dyDescent="0.2">
      <c r="A17" s="66" t="s">
        <v>138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52ACE2-7239-44C2-B4BD-26A0F87511F2}">
  <dimension ref="A1:K26"/>
  <sheetViews>
    <sheetView workbookViewId="0">
      <selection activeCell="A4" sqref="A4:XFD5"/>
    </sheetView>
  </sheetViews>
  <sheetFormatPr defaultRowHeight="15" x14ac:dyDescent="0.25"/>
  <cols>
    <col min="1" max="1" width="12.28515625" customWidth="1"/>
    <col min="2" max="2" width="21.5703125" customWidth="1"/>
    <col min="3" max="3" width="12.7109375" customWidth="1"/>
    <col min="4" max="4" width="12.28515625" customWidth="1"/>
    <col min="5" max="5" width="12" customWidth="1"/>
    <col min="6" max="6" width="14.140625" customWidth="1"/>
    <col min="7" max="7" width="13.42578125" customWidth="1"/>
    <col min="8" max="8" width="13.28515625" customWidth="1"/>
    <col min="9" max="9" width="11.42578125" customWidth="1"/>
    <col min="10" max="10" width="13.5703125" customWidth="1"/>
    <col min="11" max="11" width="11.140625" customWidth="1"/>
  </cols>
  <sheetData>
    <row r="1" spans="1:11" ht="123.75" customHeight="1" x14ac:dyDescent="0.25">
      <c r="A1" s="44" t="s">
        <v>122</v>
      </c>
      <c r="B1" s="60" t="s">
        <v>102</v>
      </c>
      <c r="C1" s="29" t="s">
        <v>129</v>
      </c>
      <c r="D1" s="29" t="s">
        <v>131</v>
      </c>
      <c r="E1" s="29" t="s">
        <v>130</v>
      </c>
      <c r="F1" s="29" t="s">
        <v>132</v>
      </c>
      <c r="G1" s="29" t="s">
        <v>133</v>
      </c>
      <c r="H1" s="29" t="s">
        <v>134</v>
      </c>
      <c r="I1" s="29" t="s">
        <v>135</v>
      </c>
      <c r="J1" s="29" t="s">
        <v>136</v>
      </c>
      <c r="K1" s="29" t="s">
        <v>137</v>
      </c>
    </row>
    <row r="2" spans="1:11" x14ac:dyDescent="0.25">
      <c r="A2" s="15" t="s">
        <v>6</v>
      </c>
      <c r="B2" s="16" t="s">
        <v>5</v>
      </c>
      <c r="C2" s="2">
        <v>23366044</v>
      </c>
      <c r="D2" s="2">
        <v>2487764</v>
      </c>
      <c r="E2" s="59">
        <v>10.646919949307636</v>
      </c>
      <c r="F2" s="2">
        <v>940368</v>
      </c>
      <c r="G2" s="59">
        <v>4.0245066730166226</v>
      </c>
      <c r="H2" s="2">
        <v>731028</v>
      </c>
      <c r="I2" s="59">
        <v>3.1285912155262565</v>
      </c>
      <c r="J2" s="2">
        <v>816368</v>
      </c>
      <c r="K2" s="59">
        <v>3.4938220607647579</v>
      </c>
    </row>
    <row r="3" spans="1:11" x14ac:dyDescent="0.25">
      <c r="A3" s="198" t="s">
        <v>416</v>
      </c>
      <c r="B3" s="34" t="s">
        <v>101</v>
      </c>
      <c r="C3" s="3">
        <v>326117</v>
      </c>
      <c r="D3" s="3">
        <v>26460</v>
      </c>
      <c r="E3" s="59">
        <v>8.1136524621531532</v>
      </c>
      <c r="F3" s="3">
        <v>9610</v>
      </c>
      <c r="G3" s="59">
        <v>2.9467951686051328</v>
      </c>
      <c r="H3" s="3">
        <v>7196</v>
      </c>
      <c r="I3" s="59">
        <v>2.206570034680805</v>
      </c>
      <c r="J3" s="3">
        <v>9654</v>
      </c>
      <c r="K3" s="59">
        <v>2.9602872588672167</v>
      </c>
    </row>
    <row r="4" spans="1:11" s="86" customFormat="1" x14ac:dyDescent="0.25">
      <c r="A4" t="s">
        <v>414</v>
      </c>
      <c r="B4" s="40" t="s">
        <v>74</v>
      </c>
      <c r="C4" s="185">
        <v>158738</v>
      </c>
      <c r="D4" s="185">
        <v>12110</v>
      </c>
      <c r="E4" s="186">
        <v>7.6289231311973182</v>
      </c>
      <c r="F4" s="185">
        <v>4259</v>
      </c>
      <c r="G4" s="186">
        <v>2.683037457949577</v>
      </c>
      <c r="H4" s="185">
        <v>3355</v>
      </c>
      <c r="I4" s="186">
        <v>2.1135455908478118</v>
      </c>
      <c r="J4" s="185">
        <v>4496</v>
      </c>
      <c r="K4" s="186">
        <v>2.8323400823999294</v>
      </c>
    </row>
    <row r="5" spans="1:11" x14ac:dyDescent="0.25">
      <c r="A5" t="s">
        <v>415</v>
      </c>
      <c r="B5" s="31" t="s">
        <v>73</v>
      </c>
      <c r="C5" s="3">
        <v>167379</v>
      </c>
      <c r="D5" s="3">
        <v>14350</v>
      </c>
      <c r="E5" s="59">
        <v>8.573357470172482</v>
      </c>
      <c r="F5" s="3">
        <v>5351</v>
      </c>
      <c r="G5" s="59">
        <v>3.1969362942782547</v>
      </c>
      <c r="H5" s="3">
        <v>3841</v>
      </c>
      <c r="I5" s="59">
        <v>2.2947920587409412</v>
      </c>
      <c r="J5" s="3">
        <v>5158</v>
      </c>
      <c r="K5" s="59">
        <v>3.0816291171532866</v>
      </c>
    </row>
    <row r="6" spans="1:11" x14ac:dyDescent="0.25">
      <c r="A6" s="18" t="s">
        <v>7</v>
      </c>
      <c r="B6" s="19" t="s">
        <v>406</v>
      </c>
      <c r="C6" s="2">
        <v>82374</v>
      </c>
      <c r="D6" s="2">
        <v>7068</v>
      </c>
      <c r="E6" s="59">
        <v>8.5803773035180999</v>
      </c>
      <c r="F6" s="2">
        <v>2884</v>
      </c>
      <c r="G6" s="59">
        <v>3.5011047175079515</v>
      </c>
      <c r="H6" s="2">
        <v>1800</v>
      </c>
      <c r="I6" s="59">
        <v>2.1851555102338116</v>
      </c>
      <c r="J6" s="2">
        <v>2384</v>
      </c>
      <c r="K6" s="59">
        <v>2.8941170757763373</v>
      </c>
    </row>
    <row r="7" spans="1:11" x14ac:dyDescent="0.25">
      <c r="A7" s="18" t="s">
        <v>8</v>
      </c>
      <c r="B7" s="19" t="s">
        <v>405</v>
      </c>
      <c r="C7" s="2">
        <v>180213</v>
      </c>
      <c r="D7" s="2">
        <v>13685</v>
      </c>
      <c r="E7" s="59">
        <v>7.5937917908253008</v>
      </c>
      <c r="F7" s="2">
        <v>4769</v>
      </c>
      <c r="G7" s="59">
        <v>2.646312974091769</v>
      </c>
      <c r="H7" s="2">
        <v>3757</v>
      </c>
      <c r="I7" s="59">
        <v>2.0847552618290575</v>
      </c>
      <c r="J7" s="2">
        <v>5159</v>
      </c>
      <c r="K7" s="59">
        <v>2.8627235549044743</v>
      </c>
    </row>
    <row r="8" spans="1:11" x14ac:dyDescent="0.25">
      <c r="A8" s="18" t="s">
        <v>9</v>
      </c>
      <c r="B8" s="19" t="s">
        <v>407</v>
      </c>
      <c r="C8" s="2">
        <v>63530</v>
      </c>
      <c r="D8" s="2">
        <v>5707</v>
      </c>
      <c r="E8" s="59">
        <v>8.9831575633558955</v>
      </c>
      <c r="F8" s="2">
        <v>1957</v>
      </c>
      <c r="G8" s="59">
        <v>3.0804344404218478</v>
      </c>
      <c r="H8" s="2">
        <v>1639</v>
      </c>
      <c r="I8" s="59">
        <v>2.5798835195970411</v>
      </c>
      <c r="J8" s="2">
        <v>2111</v>
      </c>
      <c r="K8" s="59">
        <v>3.3228396033370062</v>
      </c>
    </row>
    <row r="9" spans="1:11" x14ac:dyDescent="0.25">
      <c r="A9" s="20" t="s">
        <v>10</v>
      </c>
      <c r="B9" s="21" t="s">
        <v>408</v>
      </c>
      <c r="C9" s="2">
        <v>21475</v>
      </c>
      <c r="D9" s="2">
        <v>1575</v>
      </c>
      <c r="E9" s="59">
        <v>7.3341094295692661</v>
      </c>
      <c r="F9" s="2">
        <v>510</v>
      </c>
      <c r="G9" s="59">
        <v>2.3748544819557624</v>
      </c>
      <c r="H9" s="2">
        <v>402</v>
      </c>
      <c r="I9" s="59">
        <v>1.871944121071013</v>
      </c>
      <c r="J9" s="2">
        <v>663</v>
      </c>
      <c r="K9" s="59">
        <v>3.0873108265424909</v>
      </c>
    </row>
    <row r="10" spans="1:11" x14ac:dyDescent="0.25">
      <c r="A10" s="20" t="s">
        <v>12</v>
      </c>
      <c r="B10" s="21" t="s">
        <v>409</v>
      </c>
      <c r="C10" s="2">
        <v>37564</v>
      </c>
      <c r="D10" s="2">
        <v>2611</v>
      </c>
      <c r="E10" s="59">
        <v>6.950803961239485</v>
      </c>
      <c r="F10" s="2">
        <v>853</v>
      </c>
      <c r="G10" s="59">
        <v>2.2707911830475989</v>
      </c>
      <c r="H10" s="2">
        <v>676</v>
      </c>
      <c r="I10" s="59">
        <v>1.7995953572569481</v>
      </c>
      <c r="J10" s="2">
        <v>1082</v>
      </c>
      <c r="K10" s="59">
        <v>2.8804174209349376</v>
      </c>
    </row>
    <row r="11" spans="1:11" x14ac:dyDescent="0.25">
      <c r="A11" s="20" t="s">
        <v>14</v>
      </c>
      <c r="B11" s="21" t="s">
        <v>410</v>
      </c>
      <c r="C11" s="2">
        <v>28670</v>
      </c>
      <c r="D11" s="2">
        <v>1993</v>
      </c>
      <c r="E11" s="59">
        <v>6.9515172654342523</v>
      </c>
      <c r="F11" s="2">
        <v>682</v>
      </c>
      <c r="G11" s="59">
        <v>2.3787931635856294</v>
      </c>
      <c r="H11" s="2">
        <v>593</v>
      </c>
      <c r="I11" s="59">
        <v>2.0683641437042204</v>
      </c>
      <c r="J11" s="2">
        <v>718</v>
      </c>
      <c r="K11" s="59">
        <v>2.5043599581444016</v>
      </c>
    </row>
    <row r="12" spans="1:11" x14ac:dyDescent="0.25">
      <c r="A12" s="20" t="s">
        <v>16</v>
      </c>
      <c r="B12" s="21" t="s">
        <v>411</v>
      </c>
      <c r="C12" s="2">
        <v>19583</v>
      </c>
      <c r="D12" s="2">
        <v>1575</v>
      </c>
      <c r="E12" s="59">
        <v>8.0426900883419297</v>
      </c>
      <c r="F12" s="2">
        <v>526</v>
      </c>
      <c r="G12" s="59">
        <v>2.6860031660113362</v>
      </c>
      <c r="H12" s="2">
        <v>402</v>
      </c>
      <c r="I12" s="59">
        <v>2.0528008987387021</v>
      </c>
      <c r="J12" s="2">
        <v>647</v>
      </c>
      <c r="K12" s="59">
        <v>3.3038860235918914</v>
      </c>
    </row>
    <row r="13" spans="1:11" x14ac:dyDescent="0.25">
      <c r="A13" s="20" t="s">
        <v>18</v>
      </c>
      <c r="B13" s="21" t="s">
        <v>412</v>
      </c>
      <c r="C13" s="2">
        <v>44386</v>
      </c>
      <c r="D13" s="2">
        <v>3125</v>
      </c>
      <c r="E13" s="59">
        <v>7.0405082683729105</v>
      </c>
      <c r="F13" s="2">
        <v>1107</v>
      </c>
      <c r="G13" s="59">
        <v>2.4940296489884197</v>
      </c>
      <c r="H13" s="2">
        <v>866</v>
      </c>
      <c r="I13" s="59">
        <v>1.951065651331501</v>
      </c>
      <c r="J13" s="2">
        <v>1152</v>
      </c>
      <c r="K13" s="59">
        <v>2.5954129680529894</v>
      </c>
    </row>
    <row r="14" spans="1:11" x14ac:dyDescent="0.25">
      <c r="A14" s="20" t="s">
        <v>20</v>
      </c>
      <c r="B14" s="21" t="s">
        <v>413</v>
      </c>
      <c r="C14" s="2">
        <v>28535</v>
      </c>
      <c r="D14" s="2">
        <v>2806</v>
      </c>
      <c r="E14" s="59">
        <v>9.8335377606448233</v>
      </c>
      <c r="F14" s="2">
        <v>1091</v>
      </c>
      <c r="G14" s="59">
        <v>3.8233748028736638</v>
      </c>
      <c r="H14" s="2">
        <v>818</v>
      </c>
      <c r="I14" s="59">
        <v>2.8666549851060101</v>
      </c>
      <c r="J14" s="2">
        <v>897</v>
      </c>
      <c r="K14" s="59">
        <v>3.143507972665148</v>
      </c>
    </row>
    <row r="17" spans="1:2" x14ac:dyDescent="0.25">
      <c r="A17" s="65" t="s">
        <v>139</v>
      </c>
      <c r="B17" s="27"/>
    </row>
    <row r="18" spans="1:2" x14ac:dyDescent="0.25">
      <c r="B18" s="27"/>
    </row>
    <row r="19" spans="1:2" x14ac:dyDescent="0.25">
      <c r="B19" s="27"/>
    </row>
    <row r="20" spans="1:2" x14ac:dyDescent="0.25">
      <c r="B20" s="27"/>
    </row>
    <row r="21" spans="1:2" x14ac:dyDescent="0.25">
      <c r="B21" s="27"/>
    </row>
    <row r="22" spans="1:2" x14ac:dyDescent="0.25">
      <c r="B22" s="27"/>
    </row>
    <row r="23" spans="1:2" x14ac:dyDescent="0.25">
      <c r="B23" s="27"/>
    </row>
    <row r="24" spans="1:2" x14ac:dyDescent="0.25">
      <c r="B24" s="27"/>
    </row>
    <row r="25" spans="1:2" x14ac:dyDescent="0.25">
      <c r="B25" s="27"/>
    </row>
    <row r="26" spans="1:2" x14ac:dyDescent="0.25">
      <c r="B26" s="27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3285C-9812-46D5-BE14-DCCB49C8D9B3}">
  <dimension ref="A1:U115"/>
  <sheetViews>
    <sheetView topLeftCell="A77" zoomScale="80" zoomScaleNormal="80" workbookViewId="0">
      <selection activeCell="C111" sqref="C111"/>
    </sheetView>
  </sheetViews>
  <sheetFormatPr defaultRowHeight="15" x14ac:dyDescent="0.25"/>
  <cols>
    <col min="1" max="1" width="13.85546875" customWidth="1"/>
    <col min="2" max="2" width="24.140625" customWidth="1"/>
    <col min="3" max="3" width="42.5703125" customWidth="1" collapsed="1"/>
    <col min="4" max="5" width="32.42578125" customWidth="1"/>
    <col min="6" max="6" width="21.5703125" customWidth="1" collapsed="1"/>
    <col min="7" max="7" width="21.42578125" customWidth="1" collapsed="1"/>
    <col min="8" max="8" width="14" customWidth="1"/>
    <col min="9" max="9" width="14" customWidth="1" collapsed="1"/>
    <col min="10" max="10" width="16.140625" customWidth="1"/>
    <col min="11" max="11" width="15" customWidth="1"/>
    <col min="12" max="12" width="14.5703125" customWidth="1"/>
    <col min="13" max="13" width="16" customWidth="1"/>
    <col min="15" max="15" width="27.7109375" customWidth="1"/>
  </cols>
  <sheetData>
    <row r="1" spans="1:21" s="85" customFormat="1" ht="160.5" customHeight="1" x14ac:dyDescent="0.25">
      <c r="A1" s="85" t="s">
        <v>317</v>
      </c>
      <c r="B1" s="85" t="s">
        <v>318</v>
      </c>
      <c r="E1" s="94" t="s">
        <v>321</v>
      </c>
      <c r="F1" s="11" t="s">
        <v>323</v>
      </c>
      <c r="G1" s="11" t="s">
        <v>322</v>
      </c>
      <c r="H1" s="11" t="s">
        <v>324</v>
      </c>
      <c r="I1" s="11" t="s">
        <v>325</v>
      </c>
      <c r="J1" s="11" t="s">
        <v>326</v>
      </c>
      <c r="K1" s="11" t="s">
        <v>327</v>
      </c>
      <c r="L1" s="11" t="s">
        <v>328</v>
      </c>
      <c r="M1" s="11" t="s">
        <v>329</v>
      </c>
    </row>
    <row r="2" spans="1:21" s="85" customFormat="1" x14ac:dyDescent="0.25">
      <c r="A2" t="s">
        <v>12</v>
      </c>
      <c r="B2" t="s">
        <v>11</v>
      </c>
      <c r="C2" s="60"/>
      <c r="D2" s="220"/>
      <c r="E2" s="33">
        <v>37564</v>
      </c>
      <c r="F2" s="89">
        <v>17569</v>
      </c>
      <c r="G2" s="87">
        <v>46.770844425513793</v>
      </c>
      <c r="H2" s="89">
        <v>1403</v>
      </c>
      <c r="I2" s="87">
        <v>3.7349590033010327</v>
      </c>
      <c r="J2" s="89">
        <v>6691</v>
      </c>
      <c r="K2" s="88">
        <v>17.812267064210413</v>
      </c>
      <c r="L2" s="89">
        <v>8308.3352057474804</v>
      </c>
      <c r="M2" s="88">
        <v>22.117812814789374</v>
      </c>
      <c r="O2" s="221"/>
    </row>
    <row r="3" spans="1:21" s="85" customFormat="1" ht="15.75" x14ac:dyDescent="0.25">
      <c r="A3" t="s">
        <v>14</v>
      </c>
      <c r="B3" t="s">
        <v>13</v>
      </c>
      <c r="C3" s="60"/>
      <c r="D3" s="220"/>
      <c r="E3" s="33">
        <v>28670</v>
      </c>
      <c r="F3" s="89">
        <v>17111</v>
      </c>
      <c r="G3" s="87">
        <v>59.682595047087553</v>
      </c>
      <c r="H3" s="89">
        <v>1424</v>
      </c>
      <c r="I3" s="87">
        <v>4.9668643181025462</v>
      </c>
      <c r="J3" s="89">
        <v>6925</v>
      </c>
      <c r="K3" s="88">
        <v>24.154168119986046</v>
      </c>
      <c r="L3" s="89">
        <v>8529.8173588624159</v>
      </c>
      <c r="M3" s="88">
        <v>29.751717331225723</v>
      </c>
      <c r="O3" s="222"/>
      <c r="P3" s="201"/>
      <c r="Q3" s="201"/>
      <c r="R3" s="201"/>
      <c r="S3" s="201"/>
      <c r="T3" s="201"/>
      <c r="U3" s="201"/>
    </row>
    <row r="4" spans="1:21" s="85" customFormat="1" x14ac:dyDescent="0.25">
      <c r="A4" t="s">
        <v>16</v>
      </c>
      <c r="B4" t="s">
        <v>15</v>
      </c>
      <c r="C4" s="60"/>
      <c r="D4" s="220"/>
      <c r="E4" s="33">
        <v>19583</v>
      </c>
      <c r="F4" s="89">
        <v>8310</v>
      </c>
      <c r="G4" s="87">
        <v>42.434764847061231</v>
      </c>
      <c r="H4" s="89">
        <v>853</v>
      </c>
      <c r="I4" s="87">
        <v>4.3558188224480414</v>
      </c>
      <c r="J4" s="89">
        <v>3441</v>
      </c>
      <c r="K4" s="88">
        <v>17.571362916815605</v>
      </c>
      <c r="L4" s="89">
        <v>4416.9705047407988</v>
      </c>
      <c r="M4" s="88">
        <v>22.555126919985696</v>
      </c>
      <c r="O4" s="223"/>
      <c r="P4" s="201"/>
      <c r="Q4" s="201"/>
      <c r="R4" s="201"/>
      <c r="S4" s="201"/>
      <c r="T4" s="201"/>
      <c r="U4" s="201"/>
    </row>
    <row r="5" spans="1:21" s="85" customFormat="1" x14ac:dyDescent="0.25">
      <c r="A5" t="s">
        <v>18</v>
      </c>
      <c r="B5" t="s">
        <v>17</v>
      </c>
      <c r="C5" s="60"/>
      <c r="D5" s="220"/>
      <c r="E5" s="33">
        <v>44386</v>
      </c>
      <c r="F5" s="89">
        <v>21561</v>
      </c>
      <c r="G5" s="87">
        <v>48.576127607804267</v>
      </c>
      <c r="H5" s="89">
        <v>1978</v>
      </c>
      <c r="I5" s="87">
        <v>4.4563601135493176</v>
      </c>
      <c r="J5" s="89">
        <v>9027</v>
      </c>
      <c r="K5" s="88">
        <v>20.337493804352725</v>
      </c>
      <c r="L5" s="89">
        <v>11231.286922046662</v>
      </c>
      <c r="M5" s="88">
        <v>25.303669900524177</v>
      </c>
      <c r="O5" s="3"/>
      <c r="P5"/>
      <c r="Q5"/>
      <c r="R5"/>
      <c r="S5"/>
      <c r="T5"/>
      <c r="U5"/>
    </row>
    <row r="6" spans="1:21" s="85" customFormat="1" x14ac:dyDescent="0.25">
      <c r="A6" t="s">
        <v>20</v>
      </c>
      <c r="B6" t="s">
        <v>19</v>
      </c>
      <c r="C6" s="60"/>
      <c r="D6" s="220"/>
      <c r="E6" s="33">
        <v>28535</v>
      </c>
      <c r="F6" s="89">
        <v>6530</v>
      </c>
      <c r="G6" s="87">
        <v>22.884177326090764</v>
      </c>
      <c r="H6" s="89">
        <v>1216</v>
      </c>
      <c r="I6" s="87">
        <v>4.2614333274925533</v>
      </c>
      <c r="J6" s="89">
        <v>3114</v>
      </c>
      <c r="K6" s="88">
        <v>10.912913965305766</v>
      </c>
      <c r="L6" s="89">
        <v>4476.0179434443526</v>
      </c>
      <c r="M6" s="88">
        <v>15.686062531783257</v>
      </c>
      <c r="O6" s="224"/>
      <c r="P6" s="202"/>
      <c r="Q6" s="201"/>
      <c r="R6" s="201"/>
      <c r="S6" s="201"/>
      <c r="T6" s="201"/>
      <c r="U6" s="201"/>
    </row>
    <row r="7" spans="1:21" s="85" customFormat="1" x14ac:dyDescent="0.25">
      <c r="A7" s="86"/>
      <c r="B7" s="86" t="s">
        <v>74</v>
      </c>
      <c r="C7" s="60"/>
      <c r="D7" s="60"/>
      <c r="E7" s="93">
        <v>158738</v>
      </c>
      <c r="F7" s="90">
        <v>71081</v>
      </c>
      <c r="G7" s="91">
        <v>44.778817926394439</v>
      </c>
      <c r="H7" s="90">
        <v>6874</v>
      </c>
      <c r="I7" s="91">
        <v>4.3304060779397497</v>
      </c>
      <c r="J7" s="90">
        <v>29198</v>
      </c>
      <c r="K7" s="92">
        <v>18.39383134473157</v>
      </c>
      <c r="L7" s="90">
        <v>36962.427934841704</v>
      </c>
      <c r="M7" s="92">
        <v>23.285179311092303</v>
      </c>
      <c r="O7" s="202"/>
      <c r="P7" s="202"/>
      <c r="Q7" s="201"/>
      <c r="R7" s="201"/>
      <c r="S7" s="201"/>
      <c r="T7" s="201"/>
      <c r="U7" s="201"/>
    </row>
    <row r="8" spans="1:21" s="85" customFormat="1" x14ac:dyDescent="0.25">
      <c r="A8" s="86"/>
      <c r="B8" s="86"/>
      <c r="C8" s="60"/>
      <c r="D8" s="60"/>
      <c r="E8" s="93"/>
      <c r="F8" s="90"/>
      <c r="G8" s="90"/>
      <c r="H8" s="91"/>
      <c r="I8" s="90"/>
      <c r="J8" s="92"/>
      <c r="K8" s="90"/>
      <c r="L8" s="92"/>
      <c r="O8" s="202"/>
      <c r="P8" s="202"/>
      <c r="Q8" s="201"/>
      <c r="R8" s="201"/>
      <c r="S8" s="201"/>
      <c r="T8" s="201"/>
      <c r="U8" s="201"/>
    </row>
    <row r="9" spans="1:21" s="85" customFormat="1" x14ac:dyDescent="0.25">
      <c r="A9" s="86"/>
      <c r="B9" s="86"/>
      <c r="C9" s="60"/>
      <c r="D9" s="60"/>
      <c r="E9" s="93"/>
      <c r="F9" s="90"/>
      <c r="G9" s="90"/>
      <c r="H9" s="91"/>
      <c r="I9" s="90"/>
      <c r="J9" s="92"/>
      <c r="K9" s="90"/>
      <c r="L9" s="92"/>
      <c r="O9" s="202"/>
      <c r="P9" s="202"/>
      <c r="Q9" s="201"/>
      <c r="R9" s="201"/>
      <c r="S9" s="201"/>
      <c r="T9" s="201"/>
      <c r="U9" s="201"/>
    </row>
    <row r="10" spans="1:21" s="85" customFormat="1" x14ac:dyDescent="0.25">
      <c r="A10"/>
      <c r="B10"/>
      <c r="C10" s="60"/>
      <c r="D10" s="60"/>
      <c r="E10" s="60"/>
      <c r="F10" s="89"/>
      <c r="G10" s="89"/>
      <c r="H10" s="87"/>
      <c r="I10" s="89"/>
      <c r="J10" s="88"/>
      <c r="K10" s="89"/>
      <c r="L10" s="88"/>
      <c r="O10"/>
      <c r="P10"/>
      <c r="Q10"/>
      <c r="R10"/>
      <c r="S10"/>
      <c r="T10"/>
      <c r="U10"/>
    </row>
    <row r="11" spans="1:21" s="85" customFormat="1" ht="45" x14ac:dyDescent="0.25">
      <c r="A11" s="85" t="s">
        <v>317</v>
      </c>
      <c r="B11" s="85" t="s">
        <v>318</v>
      </c>
      <c r="C11" s="60" t="s">
        <v>320</v>
      </c>
      <c r="D11" s="60" t="s">
        <v>319</v>
      </c>
      <c r="E11" s="11" t="s">
        <v>312</v>
      </c>
      <c r="F11" s="11" t="s">
        <v>313</v>
      </c>
      <c r="G11" s="11" t="s">
        <v>314</v>
      </c>
      <c r="H11" s="11" t="s">
        <v>225</v>
      </c>
      <c r="I11" s="11" t="s">
        <v>315</v>
      </c>
      <c r="J11" s="11" t="s">
        <v>311</v>
      </c>
      <c r="K11" s="11" t="s">
        <v>316</v>
      </c>
      <c r="Q11" s="203"/>
      <c r="R11" s="203"/>
      <c r="S11" s="203"/>
    </row>
    <row r="12" spans="1:21" x14ac:dyDescent="0.25">
      <c r="A12" t="s">
        <v>12</v>
      </c>
      <c r="B12" t="s">
        <v>11</v>
      </c>
      <c r="C12" s="81" t="s">
        <v>226</v>
      </c>
      <c r="D12" t="s">
        <v>182</v>
      </c>
      <c r="E12" s="82">
        <v>851</v>
      </c>
      <c r="F12" s="82">
        <v>56</v>
      </c>
      <c r="G12" s="83">
        <f>F12/E12*100</f>
        <v>6.5804935370152764</v>
      </c>
      <c r="H12" s="82">
        <v>254</v>
      </c>
      <c r="I12" s="84">
        <f>H12/E12*100</f>
        <v>29.847238542890718</v>
      </c>
      <c r="J12" s="3">
        <f t="shared" ref="J12:J65" si="0">SUM(F12:H12)</f>
        <v>316.58049353701529</v>
      </c>
      <c r="K12" s="84">
        <f>J12/E12*100</f>
        <v>37.200998065454208</v>
      </c>
      <c r="M12" s="205"/>
      <c r="N12" s="206"/>
      <c r="O12" s="206"/>
      <c r="P12" s="206"/>
      <c r="Q12" s="206"/>
      <c r="R12" s="206"/>
      <c r="S12" s="206"/>
    </row>
    <row r="13" spans="1:21" x14ac:dyDescent="0.25">
      <c r="A13" t="s">
        <v>12</v>
      </c>
      <c r="B13" t="s">
        <v>11</v>
      </c>
      <c r="C13" s="81" t="s">
        <v>227</v>
      </c>
      <c r="D13" t="s">
        <v>198</v>
      </c>
      <c r="E13" s="82">
        <v>613</v>
      </c>
      <c r="F13" s="82">
        <v>52</v>
      </c>
      <c r="G13" s="83">
        <f>F13/E13*100</f>
        <v>8.4828711256117462</v>
      </c>
      <c r="H13" s="82">
        <v>217</v>
      </c>
      <c r="I13" s="84">
        <f>H13/E13*100</f>
        <v>35.399673735725941</v>
      </c>
      <c r="J13" s="3">
        <f t="shared" si="0"/>
        <v>277.48287112561172</v>
      </c>
      <c r="K13" s="84">
        <f>J13/E13*100</f>
        <v>45.266373756217249</v>
      </c>
      <c r="O13" s="206"/>
      <c r="P13" s="206"/>
      <c r="Q13" s="206"/>
      <c r="R13" s="206"/>
      <c r="S13" s="206"/>
    </row>
    <row r="14" spans="1:21" x14ac:dyDescent="0.25">
      <c r="A14" t="s">
        <v>12</v>
      </c>
      <c r="B14" t="s">
        <v>11</v>
      </c>
      <c r="C14" s="81" t="s">
        <v>228</v>
      </c>
      <c r="D14" t="s">
        <v>195</v>
      </c>
      <c r="E14" s="82">
        <v>447</v>
      </c>
      <c r="F14" s="82">
        <v>27</v>
      </c>
      <c r="G14" s="83">
        <f>F14/E14*100</f>
        <v>6.0402684563758395</v>
      </c>
      <c r="H14" s="82">
        <v>186</v>
      </c>
      <c r="I14" s="84">
        <f>H14/E14*100</f>
        <v>41.61073825503356</v>
      </c>
      <c r="J14" s="3">
        <f t="shared" si="0"/>
        <v>219.04026845637583</v>
      </c>
      <c r="K14" s="84">
        <f>J14/E14*100</f>
        <v>49.002297193820091</v>
      </c>
      <c r="O14" s="206"/>
      <c r="P14" s="206"/>
      <c r="Q14" s="206"/>
      <c r="R14" s="206"/>
      <c r="S14" s="206"/>
    </row>
    <row r="15" spans="1:21" x14ac:dyDescent="0.25">
      <c r="A15" t="s">
        <v>12</v>
      </c>
      <c r="B15" t="s">
        <v>11</v>
      </c>
      <c r="C15" s="81" t="s">
        <v>229</v>
      </c>
      <c r="D15" t="s">
        <v>215</v>
      </c>
      <c r="E15" s="82">
        <v>673</v>
      </c>
      <c r="F15" s="82">
        <v>65</v>
      </c>
      <c r="G15" s="83">
        <f>F15/E15*100</f>
        <v>9.6582466567607739</v>
      </c>
      <c r="H15" s="82">
        <v>302</v>
      </c>
      <c r="I15" s="84">
        <f>H15/E15*100</f>
        <v>44.873699851411594</v>
      </c>
      <c r="J15" s="3">
        <f t="shared" si="0"/>
        <v>376.65824665676075</v>
      </c>
      <c r="K15" s="84">
        <f>J15/E15*100</f>
        <v>55.967050023292828</v>
      </c>
      <c r="Q15" s="206"/>
      <c r="R15" s="206"/>
      <c r="S15" s="206"/>
    </row>
    <row r="16" spans="1:21" x14ac:dyDescent="0.25">
      <c r="A16" t="s">
        <v>12</v>
      </c>
      <c r="B16" t="s">
        <v>11</v>
      </c>
      <c r="C16" s="81" t="s">
        <v>230</v>
      </c>
      <c r="D16" t="s">
        <v>164</v>
      </c>
      <c r="E16" s="82">
        <v>776</v>
      </c>
      <c r="F16" s="82">
        <v>39</v>
      </c>
      <c r="G16" s="83">
        <f>F16/E16*100</f>
        <v>5.0257731958762886</v>
      </c>
      <c r="H16" s="82">
        <v>306</v>
      </c>
      <c r="I16" s="84">
        <f>H16/E16*100</f>
        <v>39.432989690721648</v>
      </c>
      <c r="J16" s="3">
        <f t="shared" si="0"/>
        <v>350.0257731958763</v>
      </c>
      <c r="K16" s="84">
        <f>J16/E16*100</f>
        <v>45.106414071633544</v>
      </c>
      <c r="Q16" s="206"/>
      <c r="R16" s="206"/>
      <c r="S16" s="206"/>
    </row>
    <row r="17" spans="1:19" x14ac:dyDescent="0.25">
      <c r="A17" t="s">
        <v>12</v>
      </c>
      <c r="B17" t="s">
        <v>11</v>
      </c>
      <c r="C17" s="81" t="s">
        <v>231</v>
      </c>
      <c r="D17" t="s">
        <v>185</v>
      </c>
      <c r="E17" s="82">
        <v>567</v>
      </c>
      <c r="F17" s="82">
        <v>68</v>
      </c>
      <c r="G17" s="83">
        <f>F17/E17*100</f>
        <v>11.992945326278658</v>
      </c>
      <c r="H17" s="82">
        <v>227</v>
      </c>
      <c r="I17" s="84">
        <f>H17/E17*100</f>
        <v>40.035273368606703</v>
      </c>
      <c r="J17" s="3">
        <f t="shared" si="0"/>
        <v>306.99294532627869</v>
      </c>
      <c r="K17" s="84">
        <f>J17/E17*100</f>
        <v>54.143376600754621</v>
      </c>
      <c r="Q17" s="206"/>
      <c r="R17" s="206"/>
      <c r="S17" s="206"/>
    </row>
    <row r="18" spans="1:19" x14ac:dyDescent="0.25">
      <c r="A18" t="s">
        <v>12</v>
      </c>
      <c r="B18" t="s">
        <v>11</v>
      </c>
      <c r="C18" s="81" t="s">
        <v>232</v>
      </c>
      <c r="D18" t="s">
        <v>207</v>
      </c>
      <c r="E18" s="82">
        <v>571</v>
      </c>
      <c r="F18" s="82">
        <v>20</v>
      </c>
      <c r="G18" s="83">
        <f>F18/E18*100</f>
        <v>3.5026269702276709</v>
      </c>
      <c r="H18" s="82">
        <v>198</v>
      </c>
      <c r="I18" s="84">
        <f>H18/E18*100</f>
        <v>34.676007005253936</v>
      </c>
      <c r="J18" s="3">
        <f t="shared" si="0"/>
        <v>221.50262697022768</v>
      </c>
      <c r="K18" s="84">
        <f>J18/E18*100</f>
        <v>38.79205376010993</v>
      </c>
      <c r="Q18" s="206"/>
      <c r="R18" s="206"/>
      <c r="S18" s="206"/>
    </row>
    <row r="19" spans="1:19" x14ac:dyDescent="0.25">
      <c r="A19" t="s">
        <v>12</v>
      </c>
      <c r="B19" t="s">
        <v>11</v>
      </c>
      <c r="C19" s="81" t="s">
        <v>233</v>
      </c>
      <c r="D19" t="s">
        <v>153</v>
      </c>
      <c r="E19" s="82">
        <v>628</v>
      </c>
      <c r="F19" s="82">
        <v>27</v>
      </c>
      <c r="G19" s="83">
        <f>F19/E19*100</f>
        <v>4.2993630573248405</v>
      </c>
      <c r="H19" s="82">
        <v>213</v>
      </c>
      <c r="I19" s="84">
        <f>H19/E19*100</f>
        <v>33.917197452229296</v>
      </c>
      <c r="J19" s="3">
        <f t="shared" si="0"/>
        <v>244.29936305732485</v>
      </c>
      <c r="K19" s="84">
        <f>J19/E19*100</f>
        <v>38.901172461357461</v>
      </c>
      <c r="Q19" s="206"/>
      <c r="R19" s="206"/>
      <c r="S19" s="206"/>
    </row>
    <row r="20" spans="1:19" x14ac:dyDescent="0.25">
      <c r="A20" t="s">
        <v>12</v>
      </c>
      <c r="B20" t="s">
        <v>11</v>
      </c>
      <c r="C20" s="81" t="s">
        <v>234</v>
      </c>
      <c r="D20" t="s">
        <v>196</v>
      </c>
      <c r="E20" s="82">
        <v>689</v>
      </c>
      <c r="F20" s="82">
        <v>54</v>
      </c>
      <c r="G20" s="83">
        <f>F20/E20*100</f>
        <v>7.8374455732946293</v>
      </c>
      <c r="H20" s="82">
        <v>245</v>
      </c>
      <c r="I20" s="84">
        <f>H20/E20*100</f>
        <v>35.55878084179971</v>
      </c>
      <c r="J20" s="3">
        <f t="shared" si="0"/>
        <v>306.83744557329464</v>
      </c>
      <c r="K20" s="84">
        <f>J20/E20*100</f>
        <v>44.53373665795278</v>
      </c>
      <c r="Q20" s="206"/>
      <c r="R20" s="206"/>
      <c r="S20" s="206"/>
    </row>
    <row r="21" spans="1:19" x14ac:dyDescent="0.25">
      <c r="A21" t="s">
        <v>12</v>
      </c>
      <c r="B21" t="s">
        <v>11</v>
      </c>
      <c r="C21" s="81" t="s">
        <v>235</v>
      </c>
      <c r="D21" t="s">
        <v>168</v>
      </c>
      <c r="E21" s="82">
        <v>675</v>
      </c>
      <c r="F21" s="82">
        <v>60</v>
      </c>
      <c r="G21" s="83">
        <f>F21/E21*100</f>
        <v>8.8888888888888893</v>
      </c>
      <c r="H21" s="82">
        <v>271</v>
      </c>
      <c r="I21" s="84">
        <f>H21/E21*100</f>
        <v>40.148148148148152</v>
      </c>
      <c r="J21" s="3">
        <f t="shared" si="0"/>
        <v>339.88888888888891</v>
      </c>
      <c r="K21" s="84">
        <f>J21/E21*100</f>
        <v>50.353909465020585</v>
      </c>
      <c r="Q21" s="206"/>
      <c r="R21" s="206"/>
      <c r="S21" s="206"/>
    </row>
    <row r="22" spans="1:19" x14ac:dyDescent="0.25">
      <c r="A22" t="s">
        <v>12</v>
      </c>
      <c r="B22" t="s">
        <v>11</v>
      </c>
      <c r="C22" s="81" t="s">
        <v>236</v>
      </c>
      <c r="D22" t="s">
        <v>173</v>
      </c>
      <c r="E22" s="82">
        <v>1048</v>
      </c>
      <c r="F22" s="82">
        <v>58</v>
      </c>
      <c r="G22" s="83">
        <f>F22/E22*100</f>
        <v>5.5343511450381682</v>
      </c>
      <c r="H22" s="82">
        <v>378</v>
      </c>
      <c r="I22" s="84">
        <f>H22/E22*100</f>
        <v>36.068702290076338</v>
      </c>
      <c r="J22" s="3">
        <f t="shared" si="0"/>
        <v>441.53435114503816</v>
      </c>
      <c r="K22" s="84">
        <f>J22/E22*100</f>
        <v>42.131140376434942</v>
      </c>
      <c r="Q22" s="206"/>
      <c r="R22" s="206"/>
      <c r="S22" s="206"/>
    </row>
    <row r="23" spans="1:19" x14ac:dyDescent="0.25">
      <c r="A23" t="s">
        <v>12</v>
      </c>
      <c r="B23" t="s">
        <v>11</v>
      </c>
      <c r="C23" s="81" t="s">
        <v>237</v>
      </c>
      <c r="D23" t="s">
        <v>140</v>
      </c>
      <c r="E23" s="82">
        <v>450</v>
      </c>
      <c r="F23" s="82">
        <v>24</v>
      </c>
      <c r="G23" s="83">
        <f>F23/E23*100</f>
        <v>5.3333333333333339</v>
      </c>
      <c r="H23" s="82">
        <v>137</v>
      </c>
      <c r="I23" s="84">
        <f>H23/E23*100</f>
        <v>30.444444444444446</v>
      </c>
      <c r="J23" s="3">
        <f t="shared" si="0"/>
        <v>166.33333333333334</v>
      </c>
      <c r="K23" s="84">
        <f>J23/E23*100</f>
        <v>36.962962962962962</v>
      </c>
      <c r="Q23" s="206"/>
      <c r="R23" s="206"/>
      <c r="S23" s="206"/>
    </row>
    <row r="24" spans="1:19" x14ac:dyDescent="0.25">
      <c r="A24" t="s">
        <v>12</v>
      </c>
      <c r="B24" t="s">
        <v>11</v>
      </c>
      <c r="C24" s="81" t="s">
        <v>238</v>
      </c>
      <c r="D24" t="s">
        <v>143</v>
      </c>
      <c r="E24" s="82">
        <v>913</v>
      </c>
      <c r="F24" s="82">
        <v>31</v>
      </c>
      <c r="G24" s="83">
        <f>F24/E24*100</f>
        <v>3.3953997809419496</v>
      </c>
      <c r="H24" s="82">
        <v>226</v>
      </c>
      <c r="I24" s="84">
        <f>H24/E24*100</f>
        <v>24.753559693318731</v>
      </c>
      <c r="J24" s="3">
        <f t="shared" si="0"/>
        <v>260.39539978094194</v>
      </c>
      <c r="K24" s="84">
        <f>J24/E24*100</f>
        <v>28.520854302403283</v>
      </c>
    </row>
    <row r="25" spans="1:19" x14ac:dyDescent="0.25">
      <c r="A25" t="s">
        <v>12</v>
      </c>
      <c r="B25" t="s">
        <v>11</v>
      </c>
      <c r="C25" s="81" t="s">
        <v>239</v>
      </c>
      <c r="D25" t="s">
        <v>217</v>
      </c>
      <c r="E25" s="82">
        <v>482</v>
      </c>
      <c r="F25" s="82">
        <v>22</v>
      </c>
      <c r="G25" s="83">
        <f>F25/E25*100</f>
        <v>4.5643153526970952</v>
      </c>
      <c r="H25" s="82">
        <v>139</v>
      </c>
      <c r="I25" s="84">
        <f>H25/E25*100</f>
        <v>28.838174273858918</v>
      </c>
      <c r="J25" s="3">
        <f t="shared" si="0"/>
        <v>165.56431535269709</v>
      </c>
      <c r="K25" s="84">
        <f>J25/E25*100</f>
        <v>34.349443019231764</v>
      </c>
    </row>
    <row r="26" spans="1:19" x14ac:dyDescent="0.25">
      <c r="A26" t="s">
        <v>12</v>
      </c>
      <c r="B26" t="s">
        <v>11</v>
      </c>
      <c r="C26" s="81" t="s">
        <v>240</v>
      </c>
      <c r="D26" t="s">
        <v>166</v>
      </c>
      <c r="E26" s="82">
        <v>528</v>
      </c>
      <c r="F26" s="82">
        <v>47</v>
      </c>
      <c r="G26" s="83">
        <f>F26/E26*100</f>
        <v>8.9015151515151523</v>
      </c>
      <c r="H26" s="82">
        <v>183</v>
      </c>
      <c r="I26" s="84">
        <f>H26/E26*100</f>
        <v>34.659090909090914</v>
      </c>
      <c r="J26" s="3">
        <f t="shared" si="0"/>
        <v>238.90151515151516</v>
      </c>
      <c r="K26" s="84">
        <f>J26/E26*100</f>
        <v>45.246499081726355</v>
      </c>
    </row>
    <row r="27" spans="1:19" x14ac:dyDescent="0.25">
      <c r="A27" t="s">
        <v>12</v>
      </c>
      <c r="B27" t="s">
        <v>11</v>
      </c>
      <c r="C27" s="205" t="s">
        <v>431</v>
      </c>
      <c r="D27" t="s">
        <v>421</v>
      </c>
      <c r="E27" s="206">
        <v>816</v>
      </c>
      <c r="F27" s="206">
        <v>115</v>
      </c>
      <c r="G27" s="83">
        <f>F27/E27*100</f>
        <v>14.093137254901961</v>
      </c>
      <c r="H27" s="206">
        <v>391</v>
      </c>
      <c r="I27" s="84">
        <f>H27/E27*100</f>
        <v>47.916666666666671</v>
      </c>
      <c r="J27" s="3">
        <f t="shared" si="0"/>
        <v>520.09313725490199</v>
      </c>
      <c r="K27" s="84">
        <f>J27/E27*100</f>
        <v>63.736904075355639</v>
      </c>
    </row>
    <row r="28" spans="1:19" x14ac:dyDescent="0.25">
      <c r="A28" t="s">
        <v>12</v>
      </c>
      <c r="B28" t="s">
        <v>11</v>
      </c>
      <c r="C28" s="205" t="s">
        <v>432</v>
      </c>
      <c r="D28" t="s">
        <v>422</v>
      </c>
      <c r="E28" s="206">
        <v>642</v>
      </c>
      <c r="F28" s="206">
        <v>66</v>
      </c>
      <c r="G28" s="83">
        <f>F28/E28*100</f>
        <v>10.2803738317757</v>
      </c>
      <c r="H28" s="206">
        <v>260</v>
      </c>
      <c r="I28" s="84">
        <f>H28/E28*100</f>
        <v>40.498442367601243</v>
      </c>
      <c r="J28" s="3">
        <f t="shared" si="0"/>
        <v>336.28037383177571</v>
      </c>
      <c r="K28" s="84">
        <f>J28/E28*100</f>
        <v>52.380120534544503</v>
      </c>
    </row>
    <row r="29" spans="1:19" x14ac:dyDescent="0.25">
      <c r="A29" t="s">
        <v>12</v>
      </c>
      <c r="B29" t="s">
        <v>11</v>
      </c>
      <c r="C29" s="81" t="s">
        <v>241</v>
      </c>
      <c r="D29" t="s">
        <v>214</v>
      </c>
      <c r="E29" s="82">
        <v>503</v>
      </c>
      <c r="F29" s="82">
        <v>20</v>
      </c>
      <c r="G29" s="83">
        <f>F29/E29*100</f>
        <v>3.9761431411530817</v>
      </c>
      <c r="H29" s="82">
        <v>154</v>
      </c>
      <c r="I29" s="84">
        <f>H29/E29*100</f>
        <v>30.61630218687873</v>
      </c>
      <c r="J29" s="3">
        <f t="shared" si="0"/>
        <v>177.97614314115307</v>
      </c>
      <c r="K29" s="84">
        <f>J29/E29*100</f>
        <v>35.382931041978743</v>
      </c>
    </row>
    <row r="30" spans="1:19" x14ac:dyDescent="0.25">
      <c r="A30" t="s">
        <v>12</v>
      </c>
      <c r="B30" t="s">
        <v>11</v>
      </c>
      <c r="C30" s="81" t="s">
        <v>242</v>
      </c>
      <c r="D30" t="s">
        <v>208</v>
      </c>
      <c r="E30" s="82">
        <v>732</v>
      </c>
      <c r="F30" s="82">
        <v>115</v>
      </c>
      <c r="G30" s="83">
        <f>F30/E30*100</f>
        <v>15.710382513661203</v>
      </c>
      <c r="H30" s="82">
        <v>376</v>
      </c>
      <c r="I30" s="84">
        <f>H30/E30*100</f>
        <v>51.366120218579233</v>
      </c>
      <c r="J30" s="3">
        <f t="shared" si="0"/>
        <v>506.71038251366122</v>
      </c>
      <c r="K30" s="84">
        <f>J30/E30*100</f>
        <v>69.222729851593073</v>
      </c>
    </row>
    <row r="31" spans="1:19" x14ac:dyDescent="0.25">
      <c r="A31" t="s">
        <v>12</v>
      </c>
      <c r="B31" t="s">
        <v>11</v>
      </c>
      <c r="C31" s="81" t="s">
        <v>243</v>
      </c>
      <c r="D31" t="s">
        <v>210</v>
      </c>
      <c r="E31" s="82">
        <v>668</v>
      </c>
      <c r="F31" s="82">
        <v>67</v>
      </c>
      <c r="G31" s="83">
        <f>F31/E31*100</f>
        <v>10.029940119760479</v>
      </c>
      <c r="H31" s="82">
        <v>286</v>
      </c>
      <c r="I31" s="84">
        <f>H31/E31*100</f>
        <v>42.814371257485028</v>
      </c>
      <c r="J31" s="3">
        <f t="shared" si="0"/>
        <v>363.02994011976045</v>
      </c>
      <c r="K31" s="84">
        <f>J31/E31*100</f>
        <v>54.345799419125818</v>
      </c>
    </row>
    <row r="32" spans="1:19" x14ac:dyDescent="0.25">
      <c r="A32" t="s">
        <v>12</v>
      </c>
      <c r="B32" t="s">
        <v>11</v>
      </c>
      <c r="C32" s="81" t="s">
        <v>244</v>
      </c>
      <c r="D32" t="s">
        <v>204</v>
      </c>
      <c r="E32" s="82">
        <v>563</v>
      </c>
      <c r="F32" s="82">
        <v>62</v>
      </c>
      <c r="G32" s="83">
        <f>F32/E32*100</f>
        <v>11.012433392539965</v>
      </c>
      <c r="H32" s="82">
        <v>263</v>
      </c>
      <c r="I32" s="84">
        <f>H32/E32*100</f>
        <v>46.714031971580816</v>
      </c>
      <c r="J32" s="3">
        <f t="shared" si="0"/>
        <v>336.01243339253995</v>
      </c>
      <c r="K32" s="84">
        <f>J32/E32*100</f>
        <v>59.68249260968738</v>
      </c>
    </row>
    <row r="33" spans="1:11" x14ac:dyDescent="0.25">
      <c r="A33" t="s">
        <v>12</v>
      </c>
      <c r="B33" t="s">
        <v>11</v>
      </c>
      <c r="C33" s="81" t="s">
        <v>245</v>
      </c>
      <c r="D33" t="s">
        <v>197</v>
      </c>
      <c r="E33" s="82">
        <v>642</v>
      </c>
      <c r="F33" s="82">
        <v>83</v>
      </c>
      <c r="G33" s="83">
        <f>F33/E33*100</f>
        <v>12.92834890965732</v>
      </c>
      <c r="H33" s="82">
        <v>305</v>
      </c>
      <c r="I33" s="84">
        <f>H33/E33*100</f>
        <v>47.507788161993773</v>
      </c>
      <c r="J33" s="3">
        <f t="shared" si="0"/>
        <v>400.9283489096573</v>
      </c>
      <c r="K33" s="84">
        <f>J33/E33*100</f>
        <v>62.449898584058772</v>
      </c>
    </row>
    <row r="34" spans="1:11" x14ac:dyDescent="0.25">
      <c r="A34" t="s">
        <v>12</v>
      </c>
      <c r="B34" t="s">
        <v>11</v>
      </c>
      <c r="C34" s="81" t="s">
        <v>246</v>
      </c>
      <c r="D34" t="s">
        <v>191</v>
      </c>
      <c r="E34" s="82">
        <v>483</v>
      </c>
      <c r="F34" s="82">
        <v>45</v>
      </c>
      <c r="G34" s="83">
        <f>F34/E34*100</f>
        <v>9.316770186335404</v>
      </c>
      <c r="H34" s="82">
        <v>209</v>
      </c>
      <c r="I34" s="84">
        <f>H34/E34*100</f>
        <v>43.271221532091097</v>
      </c>
      <c r="J34" s="3">
        <f t="shared" si="0"/>
        <v>263.31677018633542</v>
      </c>
      <c r="K34" s="84">
        <f>J34/E34*100</f>
        <v>54.516929645204016</v>
      </c>
    </row>
    <row r="35" spans="1:11" x14ac:dyDescent="0.25">
      <c r="A35" t="s">
        <v>12</v>
      </c>
      <c r="B35" t="s">
        <v>11</v>
      </c>
      <c r="C35" s="81" t="s">
        <v>247</v>
      </c>
      <c r="D35" t="s">
        <v>187</v>
      </c>
      <c r="E35" s="82">
        <v>480</v>
      </c>
      <c r="F35" s="82">
        <v>44</v>
      </c>
      <c r="G35" s="83">
        <f>F35/E35*100</f>
        <v>9.1666666666666661</v>
      </c>
      <c r="H35" s="82">
        <v>168</v>
      </c>
      <c r="I35" s="84">
        <f>H35/E35*100</f>
        <v>35</v>
      </c>
      <c r="J35" s="3">
        <f t="shared" si="0"/>
        <v>221.16666666666666</v>
      </c>
      <c r="K35" s="84">
        <f>J35/E35*100</f>
        <v>46.076388888888886</v>
      </c>
    </row>
    <row r="36" spans="1:11" x14ac:dyDescent="0.25">
      <c r="A36" t="s">
        <v>12</v>
      </c>
      <c r="B36" t="s">
        <v>11</v>
      </c>
      <c r="C36" s="81" t="s">
        <v>248</v>
      </c>
      <c r="D36" t="s">
        <v>213</v>
      </c>
      <c r="E36" s="82">
        <v>1014</v>
      </c>
      <c r="F36" s="82">
        <v>79</v>
      </c>
      <c r="G36" s="83">
        <f>F36/E36*100</f>
        <v>7.7909270216962518</v>
      </c>
      <c r="H36" s="82">
        <v>367</v>
      </c>
      <c r="I36" s="84">
        <f>H36/E36*100</f>
        <v>36.193293885601577</v>
      </c>
      <c r="J36" s="3">
        <f t="shared" si="0"/>
        <v>453.79092702169623</v>
      </c>
      <c r="K36" s="84">
        <f>J36/E36*100</f>
        <v>44.752556905492725</v>
      </c>
    </row>
    <row r="37" spans="1:11" x14ac:dyDescent="0.25">
      <c r="A37" t="s">
        <v>12</v>
      </c>
      <c r="B37" t="s">
        <v>11</v>
      </c>
      <c r="C37" s="81" t="s">
        <v>249</v>
      </c>
      <c r="D37" t="s">
        <v>216</v>
      </c>
      <c r="E37" s="82">
        <v>638</v>
      </c>
      <c r="F37" s="82">
        <v>37</v>
      </c>
      <c r="G37" s="83">
        <f>F37/E37*100</f>
        <v>5.7993730407523509</v>
      </c>
      <c r="H37" s="82">
        <v>258</v>
      </c>
      <c r="I37" s="84">
        <f>H37/E37*100</f>
        <v>40.438871473354233</v>
      </c>
      <c r="J37" s="3">
        <f t="shared" si="0"/>
        <v>300.79937304075236</v>
      </c>
      <c r="K37" s="84">
        <f>J37/E37*100</f>
        <v>47.147237153722941</v>
      </c>
    </row>
    <row r="38" spans="1:11" x14ac:dyDescent="0.25">
      <c r="A38" t="s">
        <v>12</v>
      </c>
      <c r="B38" t="s">
        <v>11</v>
      </c>
      <c r="C38" s="81" t="s">
        <v>250</v>
      </c>
      <c r="D38" t="s">
        <v>206</v>
      </c>
      <c r="E38" s="82">
        <v>477</v>
      </c>
      <c r="F38" s="82">
        <v>20</v>
      </c>
      <c r="G38" s="83">
        <f>F38/E38*100</f>
        <v>4.1928721174004195</v>
      </c>
      <c r="H38" s="82">
        <v>172</v>
      </c>
      <c r="I38" s="84">
        <f>H38/E38*100</f>
        <v>36.058700209643604</v>
      </c>
      <c r="J38" s="3">
        <f t="shared" si="0"/>
        <v>196.19287211740041</v>
      </c>
      <c r="K38" s="84">
        <f>J38/E38*100</f>
        <v>41.130581156687718</v>
      </c>
    </row>
    <row r="39" spans="1:11" x14ac:dyDescent="0.25">
      <c r="A39" t="s">
        <v>14</v>
      </c>
      <c r="B39" t="s">
        <v>13</v>
      </c>
      <c r="C39" s="81" t="s">
        <v>251</v>
      </c>
      <c r="D39" t="s">
        <v>174</v>
      </c>
      <c r="E39" s="82">
        <v>826</v>
      </c>
      <c r="F39" s="82">
        <v>41</v>
      </c>
      <c r="G39" s="83">
        <f>F39/E39*100</f>
        <v>4.9636803874092008</v>
      </c>
      <c r="H39" s="82">
        <v>291</v>
      </c>
      <c r="I39" s="84">
        <f>H39/E39*100</f>
        <v>35.230024213075062</v>
      </c>
      <c r="J39" s="3">
        <f t="shared" si="0"/>
        <v>336.96368038740923</v>
      </c>
      <c r="K39" s="84">
        <f>J39/E39*100</f>
        <v>40.794634429468431</v>
      </c>
    </row>
    <row r="40" spans="1:11" x14ac:dyDescent="0.25">
      <c r="A40" t="s">
        <v>14</v>
      </c>
      <c r="B40" t="s">
        <v>13</v>
      </c>
      <c r="C40" s="81" t="s">
        <v>252</v>
      </c>
      <c r="D40" t="s">
        <v>209</v>
      </c>
      <c r="E40" s="82">
        <v>956</v>
      </c>
      <c r="F40" s="82">
        <v>87</v>
      </c>
      <c r="G40" s="83">
        <f>F40/E40*100</f>
        <v>9.1004184100418417</v>
      </c>
      <c r="H40" s="82">
        <v>402</v>
      </c>
      <c r="I40" s="84">
        <f>H40/E40*100</f>
        <v>42.05020920502092</v>
      </c>
      <c r="J40" s="3">
        <f t="shared" si="0"/>
        <v>498.10041841004181</v>
      </c>
      <c r="K40" s="84">
        <f>J40/E40*100</f>
        <v>52.102554226991828</v>
      </c>
    </row>
    <row r="41" spans="1:11" x14ac:dyDescent="0.25">
      <c r="A41" t="s">
        <v>14</v>
      </c>
      <c r="B41" t="s">
        <v>13</v>
      </c>
      <c r="C41" s="81" t="s">
        <v>253</v>
      </c>
      <c r="D41" t="s">
        <v>159</v>
      </c>
      <c r="E41" s="82">
        <v>767</v>
      </c>
      <c r="F41" s="82">
        <v>33</v>
      </c>
      <c r="G41" s="83">
        <f>F41/E41*100</f>
        <v>4.3024771838331155</v>
      </c>
      <c r="H41" s="82">
        <v>291</v>
      </c>
      <c r="I41" s="84">
        <f>H41/E41*100</f>
        <v>37.940026075619301</v>
      </c>
      <c r="J41" s="3">
        <f t="shared" si="0"/>
        <v>328.3024771838331</v>
      </c>
      <c r="K41" s="84">
        <f>J41/E41*100</f>
        <v>42.803452044828305</v>
      </c>
    </row>
    <row r="42" spans="1:11" x14ac:dyDescent="0.25">
      <c r="A42" t="s">
        <v>14</v>
      </c>
      <c r="B42" t="s">
        <v>13</v>
      </c>
      <c r="C42" s="81" t="s">
        <v>254</v>
      </c>
      <c r="D42" t="s">
        <v>172</v>
      </c>
      <c r="E42" s="82">
        <v>564</v>
      </c>
      <c r="F42" s="82">
        <v>44</v>
      </c>
      <c r="G42" s="83">
        <f>F42/E42*100</f>
        <v>7.8014184397163122</v>
      </c>
      <c r="H42" s="82">
        <v>228</v>
      </c>
      <c r="I42" s="84">
        <f>H42/E42*100</f>
        <v>40.425531914893611</v>
      </c>
      <c r="J42" s="3">
        <f t="shared" si="0"/>
        <v>279.80141843971631</v>
      </c>
      <c r="K42" s="84">
        <f>J42/E42*100</f>
        <v>49.610180574417782</v>
      </c>
    </row>
    <row r="43" spans="1:11" x14ac:dyDescent="0.25">
      <c r="A43" t="s">
        <v>14</v>
      </c>
      <c r="B43" t="s">
        <v>13</v>
      </c>
      <c r="C43" s="205" t="s">
        <v>433</v>
      </c>
      <c r="D43" t="s">
        <v>423</v>
      </c>
      <c r="E43" s="206">
        <v>780</v>
      </c>
      <c r="F43" s="206">
        <v>87</v>
      </c>
      <c r="G43" s="83">
        <f>F43/E43*100</f>
        <v>11.153846153846155</v>
      </c>
      <c r="H43" s="206">
        <v>361</v>
      </c>
      <c r="I43" s="84">
        <f>H43/E43*100</f>
        <v>46.282051282051285</v>
      </c>
      <c r="J43" s="3">
        <f t="shared" ref="J43:J44" si="1">SUM(F43:H43)</f>
        <v>459.15384615384619</v>
      </c>
      <c r="K43" s="84">
        <f>J43/E43*100</f>
        <v>58.865877712031569</v>
      </c>
    </row>
    <row r="44" spans="1:11" x14ac:dyDescent="0.25">
      <c r="A44" t="s">
        <v>14</v>
      </c>
      <c r="B44" t="s">
        <v>13</v>
      </c>
      <c r="C44" s="205" t="s">
        <v>434</v>
      </c>
      <c r="D44" t="s">
        <v>424</v>
      </c>
      <c r="E44" s="206">
        <v>761</v>
      </c>
      <c r="F44" s="206">
        <v>95</v>
      </c>
      <c r="G44" s="83">
        <f>F44/E44*100</f>
        <v>12.483574244415244</v>
      </c>
      <c r="H44" s="206">
        <v>367</v>
      </c>
      <c r="I44" s="84">
        <f>H44/E44*100</f>
        <v>48.226018396846257</v>
      </c>
      <c r="J44" s="3">
        <f t="shared" si="1"/>
        <v>474.48357424441525</v>
      </c>
      <c r="K44" s="84">
        <f>J44/E44*100</f>
        <v>62.350009756164951</v>
      </c>
    </row>
    <row r="45" spans="1:11" x14ac:dyDescent="0.25">
      <c r="A45" t="s">
        <v>14</v>
      </c>
      <c r="B45" t="s">
        <v>13</v>
      </c>
      <c r="C45" s="81" t="s">
        <v>255</v>
      </c>
      <c r="D45" t="s">
        <v>163</v>
      </c>
      <c r="E45" s="82">
        <v>745</v>
      </c>
      <c r="F45" s="82">
        <v>46</v>
      </c>
      <c r="G45" s="83">
        <f>F45/E45*100</f>
        <v>6.174496644295302</v>
      </c>
      <c r="H45" s="82">
        <v>278</v>
      </c>
      <c r="I45" s="84">
        <f>H45/E45*100</f>
        <v>37.31543624161074</v>
      </c>
      <c r="J45" s="3">
        <f t="shared" si="0"/>
        <v>330.17449664429529</v>
      </c>
      <c r="K45" s="84">
        <f>J45/E45*100</f>
        <v>44.318724381784605</v>
      </c>
    </row>
    <row r="46" spans="1:11" x14ac:dyDescent="0.25">
      <c r="A46" t="s">
        <v>14</v>
      </c>
      <c r="B46" t="s">
        <v>13</v>
      </c>
      <c r="C46" s="81" t="s">
        <v>256</v>
      </c>
      <c r="D46" t="s">
        <v>202</v>
      </c>
      <c r="E46" s="82">
        <v>940</v>
      </c>
      <c r="F46" s="82">
        <v>80</v>
      </c>
      <c r="G46" s="83">
        <f>F46/E46*100</f>
        <v>8.5106382978723403</v>
      </c>
      <c r="H46" s="82">
        <v>368</v>
      </c>
      <c r="I46" s="84">
        <f>H46/E46*100</f>
        <v>39.148936170212764</v>
      </c>
      <c r="J46" s="3">
        <f t="shared" si="0"/>
        <v>456.51063829787233</v>
      </c>
      <c r="K46" s="84">
        <f>J46/E46*100</f>
        <v>48.56496152105025</v>
      </c>
    </row>
    <row r="47" spans="1:11" x14ac:dyDescent="0.25">
      <c r="A47" t="s">
        <v>14</v>
      </c>
      <c r="B47" t="s">
        <v>13</v>
      </c>
      <c r="C47" s="81" t="s">
        <v>257</v>
      </c>
      <c r="D47" t="s">
        <v>220</v>
      </c>
      <c r="E47" s="82">
        <v>1167</v>
      </c>
      <c r="F47" s="82">
        <v>221</v>
      </c>
      <c r="G47" s="83">
        <f>F47/E47*100</f>
        <v>18.937446443873178</v>
      </c>
      <c r="H47" s="82">
        <v>547</v>
      </c>
      <c r="I47" s="84">
        <f>H47/E47*100</f>
        <v>46.872322193658952</v>
      </c>
      <c r="J47" s="3">
        <f t="shared" si="0"/>
        <v>786.93744644387311</v>
      </c>
      <c r="K47" s="84">
        <f>J47/E47*100</f>
        <v>67.432514690991695</v>
      </c>
    </row>
    <row r="48" spans="1:11" x14ac:dyDescent="0.25">
      <c r="A48" t="s">
        <v>14</v>
      </c>
      <c r="B48" t="s">
        <v>13</v>
      </c>
      <c r="C48" s="81" t="s">
        <v>258</v>
      </c>
      <c r="D48" t="s">
        <v>205</v>
      </c>
      <c r="E48" s="82">
        <v>752</v>
      </c>
      <c r="F48" s="82">
        <v>71</v>
      </c>
      <c r="G48" s="83">
        <f>F48/E48*100</f>
        <v>9.4414893617021285</v>
      </c>
      <c r="H48" s="82">
        <v>313</v>
      </c>
      <c r="I48" s="84">
        <f>H48/E48*100</f>
        <v>41.622340425531917</v>
      </c>
      <c r="J48" s="3">
        <f t="shared" si="0"/>
        <v>393.44148936170211</v>
      </c>
      <c r="K48" s="84">
        <f>J48/E48*100</f>
        <v>52.319346989588041</v>
      </c>
    </row>
    <row r="49" spans="1:16" x14ac:dyDescent="0.25">
      <c r="A49" t="s">
        <v>14</v>
      </c>
      <c r="B49" t="s">
        <v>13</v>
      </c>
      <c r="C49" s="81" t="s">
        <v>259</v>
      </c>
      <c r="D49" t="s">
        <v>141</v>
      </c>
      <c r="E49" s="82">
        <v>513</v>
      </c>
      <c r="F49" s="82">
        <v>39</v>
      </c>
      <c r="G49" s="83">
        <f>F49/E49*100</f>
        <v>7.6023391812865491</v>
      </c>
      <c r="H49" s="82">
        <v>214</v>
      </c>
      <c r="I49" s="84">
        <f>H49/E49*100</f>
        <v>41.715399610136451</v>
      </c>
      <c r="J49" s="3">
        <f t="shared" si="0"/>
        <v>260.60233918128654</v>
      </c>
      <c r="K49" s="84">
        <f>J49/E49*100</f>
        <v>50.799676253662099</v>
      </c>
    </row>
    <row r="50" spans="1:16" x14ac:dyDescent="0.25">
      <c r="A50" t="s">
        <v>14</v>
      </c>
      <c r="B50" t="s">
        <v>13</v>
      </c>
      <c r="C50" s="81" t="s">
        <v>260</v>
      </c>
      <c r="D50" t="s">
        <v>156</v>
      </c>
      <c r="E50" s="82">
        <v>842</v>
      </c>
      <c r="F50" s="82">
        <v>47</v>
      </c>
      <c r="G50" s="83">
        <f>F50/E50*100</f>
        <v>5.581947743467933</v>
      </c>
      <c r="H50" s="82">
        <v>305</v>
      </c>
      <c r="I50" s="84">
        <f>H50/E50*100</f>
        <v>36.223277909738712</v>
      </c>
      <c r="J50" s="3">
        <f t="shared" si="0"/>
        <v>357.58194774346794</v>
      </c>
      <c r="K50" s="84">
        <f>J50/E50*100</f>
        <v>42.468164815138707</v>
      </c>
    </row>
    <row r="51" spans="1:16" x14ac:dyDescent="0.25">
      <c r="A51" t="s">
        <v>14</v>
      </c>
      <c r="B51" t="s">
        <v>13</v>
      </c>
      <c r="C51" s="81" t="s">
        <v>261</v>
      </c>
      <c r="D51" t="s">
        <v>148</v>
      </c>
      <c r="E51" s="82">
        <v>888</v>
      </c>
      <c r="F51" s="82">
        <v>42</v>
      </c>
      <c r="G51" s="83">
        <f>F51/E51*100</f>
        <v>4.7297297297297298</v>
      </c>
      <c r="H51" s="82">
        <v>344</v>
      </c>
      <c r="I51" s="84">
        <f>H51/E51*100</f>
        <v>38.738738738738739</v>
      </c>
      <c r="J51" s="3">
        <f t="shared" si="0"/>
        <v>390.72972972972974</v>
      </c>
      <c r="K51" s="84">
        <f>J51/E51*100</f>
        <v>44.001095690284878</v>
      </c>
    </row>
    <row r="52" spans="1:16" x14ac:dyDescent="0.25">
      <c r="A52" t="s">
        <v>14</v>
      </c>
      <c r="B52" t="s">
        <v>13</v>
      </c>
      <c r="C52" s="81" t="s">
        <v>262</v>
      </c>
      <c r="D52" t="s">
        <v>201</v>
      </c>
      <c r="E52" s="82">
        <v>826</v>
      </c>
      <c r="F52" s="82">
        <v>106</v>
      </c>
      <c r="G52" s="83">
        <f>F52/E52*100</f>
        <v>12.832929782082324</v>
      </c>
      <c r="H52" s="82">
        <v>364</v>
      </c>
      <c r="I52" s="84">
        <f>H52/E52*100</f>
        <v>44.067796610169488</v>
      </c>
      <c r="J52" s="3">
        <f t="shared" si="0"/>
        <v>482.83292978208232</v>
      </c>
      <c r="K52" s="84">
        <f>J52/E52*100</f>
        <v>58.454349852552333</v>
      </c>
    </row>
    <row r="53" spans="1:16" x14ac:dyDescent="0.25">
      <c r="A53" t="s">
        <v>14</v>
      </c>
      <c r="B53" t="s">
        <v>13</v>
      </c>
      <c r="C53" s="81" t="s">
        <v>263</v>
      </c>
      <c r="D53" t="s">
        <v>151</v>
      </c>
      <c r="E53" s="82">
        <v>716</v>
      </c>
      <c r="F53" s="82">
        <v>42</v>
      </c>
      <c r="G53" s="83">
        <f>F53/E53*100</f>
        <v>5.8659217877094969</v>
      </c>
      <c r="H53" s="82">
        <v>270</v>
      </c>
      <c r="I53" s="84">
        <f>H53/E53*100</f>
        <v>37.709497206703915</v>
      </c>
      <c r="J53" s="3">
        <f t="shared" si="0"/>
        <v>317.86592178770951</v>
      </c>
      <c r="K53" s="84">
        <f>J53/E53*100</f>
        <v>44.394681813925907</v>
      </c>
    </row>
    <row r="54" spans="1:16" x14ac:dyDescent="0.25">
      <c r="A54" t="s">
        <v>14</v>
      </c>
      <c r="B54" t="s">
        <v>13</v>
      </c>
      <c r="C54" s="81" t="s">
        <v>264</v>
      </c>
      <c r="D54" t="s">
        <v>189</v>
      </c>
      <c r="E54" s="82">
        <v>469</v>
      </c>
      <c r="F54" s="82">
        <v>14</v>
      </c>
      <c r="G54" s="83">
        <f>F54/E54*100</f>
        <v>2.9850746268656714</v>
      </c>
      <c r="H54" s="82">
        <v>232</v>
      </c>
      <c r="I54" s="84">
        <f>H54/E54*100</f>
        <v>49.466950959488273</v>
      </c>
      <c r="J54" s="3">
        <f t="shared" si="0"/>
        <v>248.98507462686567</v>
      </c>
      <c r="K54" s="84">
        <f>J54/E54*100</f>
        <v>53.088502052636599</v>
      </c>
    </row>
    <row r="55" spans="1:16" x14ac:dyDescent="0.25">
      <c r="A55" t="s">
        <v>14</v>
      </c>
      <c r="B55" t="s">
        <v>13</v>
      </c>
      <c r="C55" s="81" t="s">
        <v>265</v>
      </c>
      <c r="D55" t="s">
        <v>144</v>
      </c>
      <c r="E55" s="82">
        <v>429</v>
      </c>
      <c r="F55" s="82">
        <v>15</v>
      </c>
      <c r="G55" s="83">
        <f>F55/E55*100</f>
        <v>3.4965034965034967</v>
      </c>
      <c r="H55" s="82">
        <v>195</v>
      </c>
      <c r="I55" s="84">
        <f>H55/E55*100</f>
        <v>45.454545454545453</v>
      </c>
      <c r="J55" s="3">
        <f t="shared" si="0"/>
        <v>213.49650349650349</v>
      </c>
      <c r="K55" s="84">
        <f>J55/E55*100</f>
        <v>49.766084731119697</v>
      </c>
    </row>
    <row r="56" spans="1:16" x14ac:dyDescent="0.25">
      <c r="A56" t="s">
        <v>14</v>
      </c>
      <c r="B56" t="s">
        <v>13</v>
      </c>
      <c r="C56" s="205" t="s">
        <v>435</v>
      </c>
      <c r="D56" t="s">
        <v>425</v>
      </c>
      <c r="E56" s="206">
        <v>782</v>
      </c>
      <c r="F56" s="206">
        <v>87</v>
      </c>
      <c r="G56" s="83">
        <f>F56/E56*100</f>
        <v>11.12531969309463</v>
      </c>
      <c r="H56" s="206">
        <v>364</v>
      </c>
      <c r="I56" s="84">
        <f>H56/E56*100</f>
        <v>46.547314578005114</v>
      </c>
      <c r="J56" s="3">
        <f t="shared" ref="J56" si="2">SUM(F56:H56)</f>
        <v>462.12531969309464</v>
      </c>
      <c r="K56" s="84">
        <f>J56/E56*100</f>
        <v>59.095309423669399</v>
      </c>
      <c r="M56" s="204"/>
      <c r="N56" s="203"/>
      <c r="O56" s="203"/>
      <c r="P56" s="203"/>
    </row>
    <row r="57" spans="1:16" x14ac:dyDescent="0.25">
      <c r="A57" t="s">
        <v>14</v>
      </c>
      <c r="B57" t="s">
        <v>13</v>
      </c>
      <c r="C57" s="81" t="s">
        <v>266</v>
      </c>
      <c r="D57" t="s">
        <v>179</v>
      </c>
      <c r="E57" s="82">
        <v>809</v>
      </c>
      <c r="F57" s="82">
        <v>65</v>
      </c>
      <c r="G57" s="83">
        <f>F57/E57*100</f>
        <v>8.0346106304079115</v>
      </c>
      <c r="H57" s="82">
        <v>317</v>
      </c>
      <c r="I57" s="84">
        <f>H57/E57*100</f>
        <v>39.184177997527811</v>
      </c>
      <c r="J57" s="3">
        <f t="shared" si="0"/>
        <v>390.03461063040788</v>
      </c>
      <c r="K57" s="84">
        <f>J57/E57*100</f>
        <v>48.211941981509007</v>
      </c>
    </row>
    <row r="58" spans="1:16" x14ac:dyDescent="0.25">
      <c r="A58" t="s">
        <v>14</v>
      </c>
      <c r="B58" t="s">
        <v>13</v>
      </c>
      <c r="C58" s="81" t="s">
        <v>267</v>
      </c>
      <c r="D58" t="s">
        <v>170</v>
      </c>
      <c r="E58" s="82">
        <v>438</v>
      </c>
      <c r="F58" s="82">
        <v>31</v>
      </c>
      <c r="G58" s="83">
        <f>F58/E58*100</f>
        <v>7.077625570776255</v>
      </c>
      <c r="H58" s="82">
        <v>141</v>
      </c>
      <c r="I58" s="84">
        <f>H58/E58*100</f>
        <v>32.19178082191781</v>
      </c>
      <c r="J58" s="3">
        <f t="shared" si="0"/>
        <v>179.07762557077626</v>
      </c>
      <c r="K58" s="84">
        <f>J58/E58*100</f>
        <v>40.885302641729744</v>
      </c>
    </row>
    <row r="59" spans="1:16" x14ac:dyDescent="0.25">
      <c r="A59" t="s">
        <v>14</v>
      </c>
      <c r="B59" t="s">
        <v>13</v>
      </c>
      <c r="C59" s="81" t="s">
        <v>268</v>
      </c>
      <c r="D59" t="s">
        <v>152</v>
      </c>
      <c r="E59" s="82">
        <v>539</v>
      </c>
      <c r="F59" s="82">
        <v>36</v>
      </c>
      <c r="G59" s="83">
        <f>F59/E59*100</f>
        <v>6.679035250463822</v>
      </c>
      <c r="H59" s="82">
        <v>186</v>
      </c>
      <c r="I59" s="84">
        <f>H59/E59*100</f>
        <v>34.508348794063082</v>
      </c>
      <c r="J59" s="3">
        <f t="shared" si="0"/>
        <v>228.67903525046381</v>
      </c>
      <c r="K59" s="84">
        <f>J59/E59*100</f>
        <v>42.42653715221963</v>
      </c>
    </row>
    <row r="60" spans="1:16" x14ac:dyDescent="0.25">
      <c r="A60" t="s">
        <v>14</v>
      </c>
      <c r="B60" t="s">
        <v>13</v>
      </c>
      <c r="C60" s="81" t="s">
        <v>269</v>
      </c>
      <c r="D60" t="s">
        <v>184</v>
      </c>
      <c r="E60" s="82">
        <v>786</v>
      </c>
      <c r="F60" s="82">
        <v>63</v>
      </c>
      <c r="G60" s="83">
        <f>F60/E60*100</f>
        <v>8.015267175572518</v>
      </c>
      <c r="H60" s="82">
        <v>264</v>
      </c>
      <c r="I60" s="84">
        <f>H60/E60*100</f>
        <v>33.587786259541986</v>
      </c>
      <c r="J60" s="3">
        <f t="shared" si="0"/>
        <v>335.01526717557249</v>
      </c>
      <c r="K60" s="84">
        <f>J60/E60*100</f>
        <v>42.622807528698793</v>
      </c>
    </row>
    <row r="61" spans="1:16" x14ac:dyDescent="0.25">
      <c r="A61" t="s">
        <v>14</v>
      </c>
      <c r="B61" t="s">
        <v>13</v>
      </c>
      <c r="C61" s="81" t="s">
        <v>270</v>
      </c>
      <c r="D61" t="s">
        <v>149</v>
      </c>
      <c r="E61" s="82">
        <v>816</v>
      </c>
      <c r="F61" s="82">
        <v>32</v>
      </c>
      <c r="G61" s="83">
        <f>F61/E61*100</f>
        <v>3.9215686274509802</v>
      </c>
      <c r="H61" s="82">
        <v>283</v>
      </c>
      <c r="I61" s="84">
        <f>H61/E61*100</f>
        <v>34.681372549019606</v>
      </c>
      <c r="J61" s="3">
        <f t="shared" si="0"/>
        <v>318.92156862745099</v>
      </c>
      <c r="K61" s="84">
        <f>J61/E61*100</f>
        <v>39.08352556708958</v>
      </c>
    </row>
    <row r="62" spans="1:16" x14ac:dyDescent="0.25">
      <c r="A62" t="s">
        <v>16</v>
      </c>
      <c r="B62" t="s">
        <v>15</v>
      </c>
      <c r="C62" s="81" t="s">
        <v>271</v>
      </c>
      <c r="D62" t="s">
        <v>212</v>
      </c>
      <c r="E62" s="82">
        <v>883</v>
      </c>
      <c r="F62" s="82">
        <v>96</v>
      </c>
      <c r="G62" s="83">
        <f>F62/E62*100</f>
        <v>10.872027180067951</v>
      </c>
      <c r="H62" s="82">
        <v>351</v>
      </c>
      <c r="I62" s="84">
        <f>H62/E62*100</f>
        <v>39.750849377123444</v>
      </c>
      <c r="J62" s="3">
        <f t="shared" si="0"/>
        <v>457.87202718006796</v>
      </c>
      <c r="K62" s="84">
        <f>J62/E62*100</f>
        <v>51.854136713484479</v>
      </c>
    </row>
    <row r="63" spans="1:16" x14ac:dyDescent="0.25">
      <c r="A63" t="s">
        <v>16</v>
      </c>
      <c r="B63" t="s">
        <v>15</v>
      </c>
      <c r="C63" s="205" t="s">
        <v>272</v>
      </c>
      <c r="D63" t="s">
        <v>177</v>
      </c>
      <c r="E63" s="206">
        <v>840</v>
      </c>
      <c r="F63" s="206">
        <v>100</v>
      </c>
      <c r="G63" s="83">
        <f>F63/E63*100</f>
        <v>11.904761904761903</v>
      </c>
      <c r="H63" s="206">
        <v>328</v>
      </c>
      <c r="I63" s="84">
        <f>H63/E63*100</f>
        <v>39.047619047619051</v>
      </c>
      <c r="J63" s="3">
        <f t="shared" ref="J63" si="3">SUM(F63:H63)</f>
        <v>439.90476190476193</v>
      </c>
      <c r="K63" s="84">
        <f>J63/E63*100</f>
        <v>52.369614512471664</v>
      </c>
    </row>
    <row r="64" spans="1:16" x14ac:dyDescent="0.25">
      <c r="A64" t="s">
        <v>16</v>
      </c>
      <c r="B64" t="s">
        <v>15</v>
      </c>
      <c r="C64" s="81" t="s">
        <v>273</v>
      </c>
      <c r="D64" t="s">
        <v>193</v>
      </c>
      <c r="E64" s="82">
        <v>746</v>
      </c>
      <c r="F64" s="82">
        <v>67</v>
      </c>
      <c r="G64" s="83">
        <f>F64/E64*100</f>
        <v>8.9812332439678286</v>
      </c>
      <c r="H64" s="82">
        <v>315</v>
      </c>
      <c r="I64" s="84">
        <f>H64/E64*100</f>
        <v>42.225201072386056</v>
      </c>
      <c r="J64" s="3">
        <f t="shared" si="0"/>
        <v>390.98123324396784</v>
      </c>
      <c r="K64" s="84">
        <f>J64/E64*100</f>
        <v>52.410352981765129</v>
      </c>
    </row>
    <row r="65" spans="1:11" x14ac:dyDescent="0.25">
      <c r="A65" t="s">
        <v>16</v>
      </c>
      <c r="B65" t="s">
        <v>15</v>
      </c>
      <c r="C65" s="81" t="s">
        <v>274</v>
      </c>
      <c r="D65" t="s">
        <v>178</v>
      </c>
      <c r="E65" s="82">
        <v>544</v>
      </c>
      <c r="F65" s="82">
        <v>54</v>
      </c>
      <c r="G65" s="83">
        <f>F65/E65*100</f>
        <v>9.9264705882352935</v>
      </c>
      <c r="H65" s="82">
        <v>240</v>
      </c>
      <c r="I65" s="84">
        <f>H65/E65*100</f>
        <v>44.117647058823529</v>
      </c>
      <c r="J65" s="3">
        <f t="shared" si="0"/>
        <v>303.9264705882353</v>
      </c>
      <c r="K65" s="84">
        <f>J65/E65*100</f>
        <v>55.868836505190309</v>
      </c>
    </row>
    <row r="66" spans="1:11" x14ac:dyDescent="0.25">
      <c r="A66" t="s">
        <v>16</v>
      </c>
      <c r="B66" t="s">
        <v>15</v>
      </c>
      <c r="C66" s="205" t="s">
        <v>436</v>
      </c>
      <c r="D66" t="s">
        <v>426</v>
      </c>
      <c r="E66" s="206">
        <v>589</v>
      </c>
      <c r="F66" s="206">
        <v>62</v>
      </c>
      <c r="G66" s="83">
        <f>F66/E66*100</f>
        <v>10.526315789473683</v>
      </c>
      <c r="H66" s="206">
        <v>243</v>
      </c>
      <c r="I66" s="84">
        <f>H66/E66*100</f>
        <v>41.25636672325976</v>
      </c>
      <c r="J66" s="3">
        <f t="shared" ref="J66" si="4">SUM(F66:H66)</f>
        <v>315.5263157894737</v>
      </c>
      <c r="K66" s="84">
        <f>J66/E66*100</f>
        <v>53.569832901438666</v>
      </c>
    </row>
    <row r="67" spans="1:11" x14ac:dyDescent="0.25">
      <c r="A67" t="s">
        <v>16</v>
      </c>
      <c r="B67" t="s">
        <v>15</v>
      </c>
      <c r="C67" s="81" t="s">
        <v>275</v>
      </c>
      <c r="D67" t="s">
        <v>199</v>
      </c>
      <c r="E67" s="82">
        <v>516</v>
      </c>
      <c r="F67" s="82">
        <v>56</v>
      </c>
      <c r="G67" s="83">
        <f>F67/E67*100</f>
        <v>10.852713178294573</v>
      </c>
      <c r="H67" s="82">
        <v>229</v>
      </c>
      <c r="I67" s="84">
        <f>H67/E67*100</f>
        <v>44.379844961240309</v>
      </c>
      <c r="J67" s="3">
        <f t="shared" ref="J67:J101" si="5">SUM(F67:H67)</f>
        <v>295.85271317829461</v>
      </c>
      <c r="K67" s="84">
        <f>J67/E67*100</f>
        <v>57.33579712757647</v>
      </c>
    </row>
    <row r="68" spans="1:11" x14ac:dyDescent="0.25">
      <c r="A68" t="s">
        <v>16</v>
      </c>
      <c r="B68" t="s">
        <v>15</v>
      </c>
      <c r="C68" s="81" t="s">
        <v>276</v>
      </c>
      <c r="D68" t="s">
        <v>218</v>
      </c>
      <c r="E68" s="82">
        <v>653</v>
      </c>
      <c r="F68" s="82">
        <v>108</v>
      </c>
      <c r="G68" s="83">
        <f>F68/E68*100</f>
        <v>16.539050535987748</v>
      </c>
      <c r="H68" s="82">
        <v>312</v>
      </c>
      <c r="I68" s="84">
        <f>H68/E68*100</f>
        <v>47.779479326186831</v>
      </c>
      <c r="J68" s="3">
        <f t="shared" si="5"/>
        <v>436.53905053598771</v>
      </c>
      <c r="K68" s="84">
        <f>J68/E68*100</f>
        <v>66.851309423581583</v>
      </c>
    </row>
    <row r="69" spans="1:11" x14ac:dyDescent="0.25">
      <c r="A69" t="s">
        <v>16</v>
      </c>
      <c r="B69" t="s">
        <v>15</v>
      </c>
      <c r="C69" s="81" t="s">
        <v>277</v>
      </c>
      <c r="D69" t="s">
        <v>155</v>
      </c>
      <c r="E69" s="82">
        <v>581</v>
      </c>
      <c r="F69" s="82">
        <v>45</v>
      </c>
      <c r="G69" s="83">
        <f>F69/E69*100</f>
        <v>7.7452667814113596</v>
      </c>
      <c r="H69" s="82">
        <v>234</v>
      </c>
      <c r="I69" s="84">
        <f>H69/E69*100</f>
        <v>40.27538726333907</v>
      </c>
      <c r="J69" s="3">
        <f t="shared" si="5"/>
        <v>286.74526678141137</v>
      </c>
      <c r="K69" s="84">
        <f>J69/E69*100</f>
        <v>49.353746433977861</v>
      </c>
    </row>
    <row r="70" spans="1:11" x14ac:dyDescent="0.25">
      <c r="A70" t="s">
        <v>16</v>
      </c>
      <c r="B70" t="s">
        <v>15</v>
      </c>
      <c r="C70" s="81" t="s">
        <v>278</v>
      </c>
      <c r="D70" t="s">
        <v>167</v>
      </c>
      <c r="E70" s="82">
        <v>717</v>
      </c>
      <c r="F70" s="82">
        <v>48</v>
      </c>
      <c r="G70" s="83">
        <f>F70/E70*100</f>
        <v>6.6945606694560666</v>
      </c>
      <c r="H70" s="82">
        <v>278</v>
      </c>
      <c r="I70" s="84">
        <f>H70/E70*100</f>
        <v>38.772663877266389</v>
      </c>
      <c r="J70" s="3">
        <f t="shared" si="5"/>
        <v>332.69456066945605</v>
      </c>
      <c r="K70" s="84">
        <f>J70/E70*100</f>
        <v>46.400915016660541</v>
      </c>
    </row>
    <row r="71" spans="1:11" x14ac:dyDescent="0.25">
      <c r="A71" t="s">
        <v>16</v>
      </c>
      <c r="B71" t="s">
        <v>15</v>
      </c>
      <c r="C71" s="205" t="s">
        <v>437</v>
      </c>
      <c r="D71" t="s">
        <v>427</v>
      </c>
      <c r="E71" s="206">
        <v>794</v>
      </c>
      <c r="F71" s="206">
        <v>98</v>
      </c>
      <c r="G71" s="83">
        <f>F71/E71*100</f>
        <v>12.342569269521411</v>
      </c>
      <c r="H71" s="206">
        <v>331</v>
      </c>
      <c r="I71" s="84">
        <f>H71/E71*100</f>
        <v>41.687657430730482</v>
      </c>
      <c r="J71" s="3">
        <f t="shared" ref="J71" si="6">SUM(F71:H71)</f>
        <v>441.34256926952139</v>
      </c>
      <c r="K71" s="84">
        <f>J71/E71*100</f>
        <v>55.584706457118557</v>
      </c>
    </row>
    <row r="72" spans="1:11" x14ac:dyDescent="0.25">
      <c r="A72" t="s">
        <v>16</v>
      </c>
      <c r="B72" t="s">
        <v>15</v>
      </c>
      <c r="C72" s="81" t="s">
        <v>279</v>
      </c>
      <c r="D72" t="s">
        <v>169</v>
      </c>
      <c r="E72" s="82">
        <v>781</v>
      </c>
      <c r="F72" s="82">
        <v>58</v>
      </c>
      <c r="G72" s="83">
        <f>F72/E72*100</f>
        <v>7.426376440460948</v>
      </c>
      <c r="H72" s="82">
        <v>313</v>
      </c>
      <c r="I72" s="84">
        <f>H72/E72*100</f>
        <v>40.076824583866838</v>
      </c>
      <c r="J72" s="3">
        <f t="shared" si="5"/>
        <v>378.42637644046096</v>
      </c>
      <c r="K72" s="84">
        <f>J72/E72*100</f>
        <v>48.454081490455948</v>
      </c>
    </row>
    <row r="73" spans="1:11" x14ac:dyDescent="0.25">
      <c r="A73" t="s">
        <v>16</v>
      </c>
      <c r="B73" t="s">
        <v>15</v>
      </c>
      <c r="C73" s="81" t="s">
        <v>280</v>
      </c>
      <c r="D73" t="s">
        <v>203</v>
      </c>
      <c r="E73" s="82">
        <v>666</v>
      </c>
      <c r="F73" s="82">
        <v>61</v>
      </c>
      <c r="G73" s="83">
        <f>F73/E73*100</f>
        <v>9.1591591591591595</v>
      </c>
      <c r="H73" s="82">
        <v>267</v>
      </c>
      <c r="I73" s="84">
        <f>H73/E73*100</f>
        <v>40.090090090090094</v>
      </c>
      <c r="J73" s="3">
        <f t="shared" si="5"/>
        <v>337.15915915915917</v>
      </c>
      <c r="K73" s="84">
        <f>J73/E73*100</f>
        <v>50.624498372246116</v>
      </c>
    </row>
    <row r="74" spans="1:11" x14ac:dyDescent="0.25">
      <c r="A74" t="s">
        <v>18</v>
      </c>
      <c r="B74" t="s">
        <v>17</v>
      </c>
      <c r="C74" s="81" t="s">
        <v>281</v>
      </c>
      <c r="D74" t="s">
        <v>222</v>
      </c>
      <c r="E74" s="82">
        <v>1021</v>
      </c>
      <c r="F74" s="82">
        <v>191</v>
      </c>
      <c r="G74" s="83">
        <f>F74/E74*100</f>
        <v>18.707149853085212</v>
      </c>
      <c r="H74" s="82">
        <v>490</v>
      </c>
      <c r="I74" s="84">
        <f>H74/E74*100</f>
        <v>47.992164544564154</v>
      </c>
      <c r="J74" s="3">
        <f t="shared" si="5"/>
        <v>699.70714985308518</v>
      </c>
      <c r="K74" s="84">
        <f>J74/E74*100</f>
        <v>68.531552385218916</v>
      </c>
    </row>
    <row r="75" spans="1:11" x14ac:dyDescent="0.25">
      <c r="A75" t="s">
        <v>18</v>
      </c>
      <c r="B75" t="s">
        <v>17</v>
      </c>
      <c r="C75" s="81" t="s">
        <v>282</v>
      </c>
      <c r="D75" t="s">
        <v>145</v>
      </c>
      <c r="E75" s="82">
        <v>840</v>
      </c>
      <c r="F75" s="82">
        <v>45</v>
      </c>
      <c r="G75" s="83">
        <f>F75/E75*100</f>
        <v>5.3571428571428568</v>
      </c>
      <c r="H75" s="82">
        <v>325</v>
      </c>
      <c r="I75" s="84">
        <f>H75/E75*100</f>
        <v>38.69047619047619</v>
      </c>
      <c r="J75" s="3">
        <f t="shared" si="5"/>
        <v>375.35714285714283</v>
      </c>
      <c r="K75" s="84">
        <f>J75/E75*100</f>
        <v>44.685374149659864</v>
      </c>
    </row>
    <row r="76" spans="1:11" x14ac:dyDescent="0.25">
      <c r="A76" t="s">
        <v>18</v>
      </c>
      <c r="B76" t="s">
        <v>17</v>
      </c>
      <c r="C76" s="81" t="s">
        <v>283</v>
      </c>
      <c r="D76" t="s">
        <v>165</v>
      </c>
      <c r="E76" s="82">
        <v>863</v>
      </c>
      <c r="F76" s="82">
        <v>49</v>
      </c>
      <c r="G76" s="83">
        <f>F76/E76*100</f>
        <v>5.6778679026651213</v>
      </c>
      <c r="H76" s="82">
        <v>331</v>
      </c>
      <c r="I76" s="84">
        <f>H76/E76*100</f>
        <v>38.35457705677868</v>
      </c>
      <c r="J76" s="3">
        <f t="shared" si="5"/>
        <v>385.67786790266513</v>
      </c>
      <c r="K76" s="84">
        <f>J76/E76*100</f>
        <v>44.690367080262469</v>
      </c>
    </row>
    <row r="77" spans="1:11" x14ac:dyDescent="0.25">
      <c r="A77" t="s">
        <v>18</v>
      </c>
      <c r="B77" t="s">
        <v>17</v>
      </c>
      <c r="C77" s="205" t="s">
        <v>438</v>
      </c>
      <c r="D77" t="s">
        <v>428</v>
      </c>
      <c r="E77" s="206">
        <v>712</v>
      </c>
      <c r="F77" s="206">
        <v>66</v>
      </c>
      <c r="G77" s="83">
        <f>F77/E77*100</f>
        <v>9.2696629213483153</v>
      </c>
      <c r="H77" s="206">
        <v>272</v>
      </c>
      <c r="I77" s="84">
        <f>H77/E77*100</f>
        <v>38.202247191011232</v>
      </c>
      <c r="J77" s="3">
        <f t="shared" ref="J77" si="7">SUM(F77:H77)</f>
        <v>347.2696629213483</v>
      </c>
      <c r="K77" s="84">
        <f>J77/E77*100</f>
        <v>48.773829061987122</v>
      </c>
    </row>
    <row r="78" spans="1:11" x14ac:dyDescent="0.25">
      <c r="A78" t="s">
        <v>18</v>
      </c>
      <c r="B78" t="s">
        <v>17</v>
      </c>
      <c r="C78" s="81" t="s">
        <v>284</v>
      </c>
      <c r="D78" t="s">
        <v>175</v>
      </c>
      <c r="E78" s="82">
        <v>490</v>
      </c>
      <c r="F78" s="82">
        <v>19</v>
      </c>
      <c r="G78" s="83">
        <f>F78/E78*100</f>
        <v>3.8775510204081631</v>
      </c>
      <c r="H78" s="82">
        <v>214</v>
      </c>
      <c r="I78" s="84">
        <f>H78/E78*100</f>
        <v>43.673469387755105</v>
      </c>
      <c r="J78" s="3">
        <f t="shared" si="5"/>
        <v>236.87755102040816</v>
      </c>
      <c r="K78" s="84">
        <f>J78/E78*100</f>
        <v>48.342357351103701</v>
      </c>
    </row>
    <row r="79" spans="1:11" x14ac:dyDescent="0.25">
      <c r="A79" t="s">
        <v>18</v>
      </c>
      <c r="B79" t="s">
        <v>17</v>
      </c>
      <c r="C79" s="81" t="s">
        <v>285</v>
      </c>
      <c r="D79" t="s">
        <v>146</v>
      </c>
      <c r="E79" s="82">
        <v>771</v>
      </c>
      <c r="F79" s="82">
        <v>62</v>
      </c>
      <c r="G79" s="83">
        <f>F79/E79*100</f>
        <v>8.0415045395590141</v>
      </c>
      <c r="H79" s="82">
        <v>322</v>
      </c>
      <c r="I79" s="84">
        <f>H79/E79*100</f>
        <v>41.763942931258107</v>
      </c>
      <c r="J79" s="3">
        <f t="shared" si="5"/>
        <v>392.04150453955901</v>
      </c>
      <c r="K79" s="84">
        <f>J79/E79*100</f>
        <v>50.848444168554998</v>
      </c>
    </row>
    <row r="80" spans="1:11" x14ac:dyDescent="0.25">
      <c r="A80" t="s">
        <v>18</v>
      </c>
      <c r="B80" t="s">
        <v>17</v>
      </c>
      <c r="C80" s="81" t="s">
        <v>286</v>
      </c>
      <c r="D80" t="s">
        <v>142</v>
      </c>
      <c r="E80" s="82">
        <v>785</v>
      </c>
      <c r="F80" s="82">
        <v>42</v>
      </c>
      <c r="G80" s="83">
        <f>F80/E80*100</f>
        <v>5.3503184713375802</v>
      </c>
      <c r="H80" s="82">
        <v>290</v>
      </c>
      <c r="I80" s="84">
        <f>H80/E80*100</f>
        <v>36.942675159235669</v>
      </c>
      <c r="J80" s="3">
        <f t="shared" si="5"/>
        <v>337.35031847133757</v>
      </c>
      <c r="K80" s="84">
        <f>J80/E80*100</f>
        <v>42.974562862590773</v>
      </c>
    </row>
    <row r="81" spans="1:11" x14ac:dyDescent="0.25">
      <c r="A81" t="s">
        <v>18</v>
      </c>
      <c r="B81" t="s">
        <v>17</v>
      </c>
      <c r="C81" s="81" t="s">
        <v>287</v>
      </c>
      <c r="D81" t="s">
        <v>183</v>
      </c>
      <c r="E81" s="82">
        <v>905</v>
      </c>
      <c r="F81" s="82">
        <v>78</v>
      </c>
      <c r="G81" s="83">
        <f>F81/E81*100</f>
        <v>8.6187845303867405</v>
      </c>
      <c r="H81" s="82">
        <v>379</v>
      </c>
      <c r="I81" s="84">
        <f>H81/E81*100</f>
        <v>41.878453038674039</v>
      </c>
      <c r="J81" s="3">
        <f t="shared" si="5"/>
        <v>465.61878453038673</v>
      </c>
      <c r="K81" s="84">
        <f>J81/E81*100</f>
        <v>51.449589450871457</v>
      </c>
    </row>
    <row r="82" spans="1:11" x14ac:dyDescent="0.25">
      <c r="A82" t="s">
        <v>18</v>
      </c>
      <c r="B82" t="s">
        <v>17</v>
      </c>
      <c r="C82" s="81" t="s">
        <v>288</v>
      </c>
      <c r="D82" t="s">
        <v>154</v>
      </c>
      <c r="E82" s="82">
        <v>1146</v>
      </c>
      <c r="F82" s="82">
        <v>70</v>
      </c>
      <c r="G82" s="83">
        <f>F82/E82*100</f>
        <v>6.1082024432809776</v>
      </c>
      <c r="H82" s="82">
        <v>438</v>
      </c>
      <c r="I82" s="84">
        <f>H82/E82*100</f>
        <v>38.219895287958117</v>
      </c>
      <c r="J82" s="3">
        <f t="shared" si="5"/>
        <v>514.10820244328102</v>
      </c>
      <c r="K82" s="84">
        <f>J82/E82*100</f>
        <v>44.861099689640575</v>
      </c>
    </row>
    <row r="83" spans="1:11" x14ac:dyDescent="0.25">
      <c r="A83" t="s">
        <v>18</v>
      </c>
      <c r="B83" t="s">
        <v>17</v>
      </c>
      <c r="C83" s="81" t="s">
        <v>289</v>
      </c>
      <c r="D83" t="s">
        <v>181</v>
      </c>
      <c r="E83" s="82">
        <v>901</v>
      </c>
      <c r="F83" s="82">
        <v>126</v>
      </c>
      <c r="G83" s="83">
        <f>F83/E83*100</f>
        <v>13.984461709211987</v>
      </c>
      <c r="H83" s="82">
        <v>446</v>
      </c>
      <c r="I83" s="84">
        <f>H83/E83*100</f>
        <v>49.500554938956718</v>
      </c>
      <c r="J83" s="3">
        <f t="shared" si="5"/>
        <v>585.98446170921193</v>
      </c>
      <c r="K83" s="84">
        <f>J83/E83*100</f>
        <v>65.037121166394215</v>
      </c>
    </row>
    <row r="84" spans="1:11" x14ac:dyDescent="0.25">
      <c r="A84" t="s">
        <v>18</v>
      </c>
      <c r="B84" t="s">
        <v>17</v>
      </c>
      <c r="C84" s="81" t="s">
        <v>290</v>
      </c>
      <c r="D84" t="s">
        <v>147</v>
      </c>
      <c r="E84" s="82">
        <v>974</v>
      </c>
      <c r="F84" s="82">
        <v>52</v>
      </c>
      <c r="G84" s="83">
        <f>F84/E84*100</f>
        <v>5.3388090349075972</v>
      </c>
      <c r="H84" s="82">
        <v>374</v>
      </c>
      <c r="I84" s="84">
        <f>H84/E84*100</f>
        <v>38.398357289527716</v>
      </c>
      <c r="J84" s="3">
        <f t="shared" si="5"/>
        <v>431.33880903490763</v>
      </c>
      <c r="K84" s="84">
        <f>J84/E84*100</f>
        <v>44.285298668881687</v>
      </c>
    </row>
    <row r="85" spans="1:11" x14ac:dyDescent="0.25">
      <c r="A85" t="s">
        <v>18</v>
      </c>
      <c r="B85" t="s">
        <v>17</v>
      </c>
      <c r="C85" s="81" t="s">
        <v>291</v>
      </c>
      <c r="D85" t="s">
        <v>188</v>
      </c>
      <c r="E85" s="82">
        <v>856</v>
      </c>
      <c r="F85" s="82">
        <v>54</v>
      </c>
      <c r="G85" s="83">
        <f>F85/E85*100</f>
        <v>6.3084112149532707</v>
      </c>
      <c r="H85" s="82">
        <v>290</v>
      </c>
      <c r="I85" s="84">
        <f>H85/E85*100</f>
        <v>33.878504672897201</v>
      </c>
      <c r="J85" s="3">
        <f t="shared" si="5"/>
        <v>350.30841121495325</v>
      </c>
      <c r="K85" s="84">
        <f>J85/E85*100</f>
        <v>40.92387981483099</v>
      </c>
    </row>
    <row r="86" spans="1:11" x14ac:dyDescent="0.25">
      <c r="A86" t="s">
        <v>18</v>
      </c>
      <c r="B86" t="s">
        <v>17</v>
      </c>
      <c r="C86" s="81" t="s">
        <v>292</v>
      </c>
      <c r="D86" t="s">
        <v>186</v>
      </c>
      <c r="E86" s="82">
        <v>1048</v>
      </c>
      <c r="F86" s="82">
        <v>96</v>
      </c>
      <c r="G86" s="83">
        <f>F86/E86*100</f>
        <v>9.1603053435114496</v>
      </c>
      <c r="H86" s="82">
        <v>382</v>
      </c>
      <c r="I86" s="84">
        <f>H86/E86*100</f>
        <v>36.450381679389317</v>
      </c>
      <c r="J86" s="3">
        <f t="shared" si="5"/>
        <v>487.16030534351148</v>
      </c>
      <c r="K86" s="84">
        <f>J86/E86*100</f>
        <v>46.48476196025873</v>
      </c>
    </row>
    <row r="87" spans="1:11" x14ac:dyDescent="0.25">
      <c r="A87" t="s">
        <v>18</v>
      </c>
      <c r="B87" t="s">
        <v>17</v>
      </c>
      <c r="C87" s="81" t="s">
        <v>293</v>
      </c>
      <c r="D87" t="s">
        <v>158</v>
      </c>
      <c r="E87" s="82">
        <v>753</v>
      </c>
      <c r="F87" s="82">
        <v>59</v>
      </c>
      <c r="G87" s="83">
        <f>F87/E87*100</f>
        <v>7.8353253652058434</v>
      </c>
      <c r="H87" s="82">
        <v>297</v>
      </c>
      <c r="I87" s="84">
        <f>H87/E87*100</f>
        <v>39.442231075697208</v>
      </c>
      <c r="J87" s="3">
        <f t="shared" si="5"/>
        <v>363.83532536520585</v>
      </c>
      <c r="K87" s="84">
        <f>J87/E87*100</f>
        <v>48.318104298168109</v>
      </c>
    </row>
    <row r="88" spans="1:11" x14ac:dyDescent="0.25">
      <c r="A88" t="s">
        <v>18</v>
      </c>
      <c r="B88" t="s">
        <v>17</v>
      </c>
      <c r="C88" s="81" t="s">
        <v>294</v>
      </c>
      <c r="D88" t="s">
        <v>221</v>
      </c>
      <c r="E88" s="82">
        <v>933</v>
      </c>
      <c r="F88" s="82">
        <v>134</v>
      </c>
      <c r="G88" s="83">
        <f>F88/E88*100</f>
        <v>14.362272240085744</v>
      </c>
      <c r="H88" s="82">
        <v>469</v>
      </c>
      <c r="I88" s="84">
        <f>H88/E88*100</f>
        <v>50.267952840300111</v>
      </c>
      <c r="J88" s="3">
        <f t="shared" si="5"/>
        <v>617.36227224008576</v>
      </c>
      <c r="K88" s="84">
        <f>J88/E88*100</f>
        <v>66.169589736343596</v>
      </c>
    </row>
    <row r="89" spans="1:11" x14ac:dyDescent="0.25">
      <c r="A89" t="s">
        <v>18</v>
      </c>
      <c r="B89" t="s">
        <v>17</v>
      </c>
      <c r="C89" s="81" t="s">
        <v>295</v>
      </c>
      <c r="D89" t="s">
        <v>160</v>
      </c>
      <c r="E89" s="82">
        <v>912</v>
      </c>
      <c r="F89" s="82">
        <v>97</v>
      </c>
      <c r="G89" s="83">
        <f>F89/E89*100</f>
        <v>10.635964912280702</v>
      </c>
      <c r="H89" s="82">
        <v>382</v>
      </c>
      <c r="I89" s="84">
        <f>H89/E89*100</f>
        <v>41.885964912280706</v>
      </c>
      <c r="J89" s="3">
        <f t="shared" si="5"/>
        <v>489.63596491228071</v>
      </c>
      <c r="K89" s="84">
        <f>J89/E89*100</f>
        <v>53.688154047399209</v>
      </c>
    </row>
    <row r="90" spans="1:11" x14ac:dyDescent="0.25">
      <c r="A90" t="s">
        <v>18</v>
      </c>
      <c r="B90" t="s">
        <v>17</v>
      </c>
      <c r="C90" s="81" t="s">
        <v>296</v>
      </c>
      <c r="D90" t="s">
        <v>180</v>
      </c>
      <c r="E90" s="82">
        <v>811</v>
      </c>
      <c r="F90" s="82">
        <v>72</v>
      </c>
      <c r="G90" s="83">
        <f>F90/E90*100</f>
        <v>8.8779284833538838</v>
      </c>
      <c r="H90" s="82">
        <v>372</v>
      </c>
      <c r="I90" s="84">
        <f>H90/E90*100</f>
        <v>45.869297163995064</v>
      </c>
      <c r="J90" s="3">
        <f t="shared" si="5"/>
        <v>452.87792848335391</v>
      </c>
      <c r="K90" s="84">
        <f>J90/E90*100</f>
        <v>55.841914732842653</v>
      </c>
    </row>
    <row r="91" spans="1:11" x14ac:dyDescent="0.25">
      <c r="A91" t="s">
        <v>18</v>
      </c>
      <c r="B91" t="s">
        <v>17</v>
      </c>
      <c r="C91" s="81" t="s">
        <v>297</v>
      </c>
      <c r="D91" t="s">
        <v>157</v>
      </c>
      <c r="E91" s="82">
        <v>762</v>
      </c>
      <c r="F91" s="82">
        <v>61</v>
      </c>
      <c r="G91" s="83">
        <f>F91/E91*100</f>
        <v>8.0052493438320216</v>
      </c>
      <c r="H91" s="82">
        <v>315</v>
      </c>
      <c r="I91" s="84">
        <f>H91/E91*100</f>
        <v>41.338582677165356</v>
      </c>
      <c r="J91" s="3">
        <f t="shared" si="5"/>
        <v>384.00524934383202</v>
      </c>
      <c r="K91" s="84">
        <f>J91/E91*100</f>
        <v>50.394389677668237</v>
      </c>
    </row>
    <row r="92" spans="1:11" x14ac:dyDescent="0.25">
      <c r="A92" t="s">
        <v>18</v>
      </c>
      <c r="B92" t="s">
        <v>17</v>
      </c>
      <c r="C92" s="81" t="s">
        <v>298</v>
      </c>
      <c r="D92" t="s">
        <v>161</v>
      </c>
      <c r="E92" s="82">
        <v>881</v>
      </c>
      <c r="F92" s="82">
        <v>81</v>
      </c>
      <c r="G92" s="83">
        <f>F92/E92*100</f>
        <v>9.1940976163450614</v>
      </c>
      <c r="H92" s="82">
        <v>362</v>
      </c>
      <c r="I92" s="84">
        <f>H92/E92*100</f>
        <v>41.089670828603857</v>
      </c>
      <c r="J92" s="3">
        <f t="shared" si="5"/>
        <v>452.19409761634506</v>
      </c>
      <c r="K92" s="84">
        <f>J92/E92*100</f>
        <v>51.327366358268456</v>
      </c>
    </row>
    <row r="93" spans="1:11" x14ac:dyDescent="0.25">
      <c r="A93" t="s">
        <v>18</v>
      </c>
      <c r="B93" t="s">
        <v>17</v>
      </c>
      <c r="C93" s="81" t="s">
        <v>299</v>
      </c>
      <c r="D93" t="s">
        <v>192</v>
      </c>
      <c r="E93" s="82">
        <v>1092</v>
      </c>
      <c r="F93" s="82">
        <v>132</v>
      </c>
      <c r="G93" s="83">
        <f>F93/E93*100</f>
        <v>12.087912087912088</v>
      </c>
      <c r="H93" s="82">
        <v>575</v>
      </c>
      <c r="I93" s="84">
        <f>H93/E93*100</f>
        <v>52.655677655677657</v>
      </c>
      <c r="J93" s="3">
        <f t="shared" si="5"/>
        <v>719.08791208791206</v>
      </c>
      <c r="K93" s="84">
        <f>J93/E93*100</f>
        <v>65.85054139999194</v>
      </c>
    </row>
    <row r="94" spans="1:11" x14ac:dyDescent="0.25">
      <c r="A94" t="s">
        <v>18</v>
      </c>
      <c r="B94" t="s">
        <v>17</v>
      </c>
      <c r="C94" s="81" t="s">
        <v>300</v>
      </c>
      <c r="D94" t="s">
        <v>211</v>
      </c>
      <c r="E94" s="82">
        <v>657</v>
      </c>
      <c r="F94" s="82">
        <v>118</v>
      </c>
      <c r="G94" s="83">
        <f>F94/E94*100</f>
        <v>17.960426179604262</v>
      </c>
      <c r="H94" s="82">
        <v>311</v>
      </c>
      <c r="I94" s="84">
        <f>H94/E94*100</f>
        <v>47.336377473363775</v>
      </c>
      <c r="J94" s="3">
        <f t="shared" si="5"/>
        <v>446.96042617960427</v>
      </c>
      <c r="K94" s="84">
        <f>J94/E94*100</f>
        <v>68.03050626782408</v>
      </c>
    </row>
    <row r="95" spans="1:11" x14ac:dyDescent="0.25">
      <c r="A95" t="s">
        <v>18</v>
      </c>
      <c r="B95" t="s">
        <v>17</v>
      </c>
      <c r="C95" s="205" t="s">
        <v>439</v>
      </c>
      <c r="D95" t="s">
        <v>429</v>
      </c>
      <c r="E95" s="206">
        <v>807</v>
      </c>
      <c r="F95" s="206">
        <v>51</v>
      </c>
      <c r="G95" s="83">
        <f>F95/E95*100</f>
        <v>6.3197026022304827</v>
      </c>
      <c r="H95" s="206">
        <v>311</v>
      </c>
      <c r="I95" s="84">
        <f>H95/E95*100</f>
        <v>38.537794299876083</v>
      </c>
      <c r="J95" s="3">
        <f t="shared" ref="J95" si="8">SUM(F95:H95)</f>
        <v>368.31970260223051</v>
      </c>
      <c r="K95" s="84">
        <f>J95/E95*100</f>
        <v>45.640607509570074</v>
      </c>
    </row>
    <row r="96" spans="1:11" x14ac:dyDescent="0.25">
      <c r="A96" t="s">
        <v>18</v>
      </c>
      <c r="B96" t="s">
        <v>17</v>
      </c>
      <c r="C96" s="81" t="s">
        <v>301</v>
      </c>
      <c r="D96" t="s">
        <v>162</v>
      </c>
      <c r="E96" s="82">
        <v>807</v>
      </c>
      <c r="F96" s="82">
        <v>56</v>
      </c>
      <c r="G96" s="83">
        <f>F96/E96*100</f>
        <v>6.9392812887236683</v>
      </c>
      <c r="H96" s="82">
        <v>307</v>
      </c>
      <c r="I96" s="84">
        <f>H96/E96*100</f>
        <v>38.042131350681537</v>
      </c>
      <c r="J96" s="3">
        <f t="shared" si="5"/>
        <v>369.93928128872369</v>
      </c>
      <c r="K96" s="84">
        <f>J96/E96*100</f>
        <v>45.84129879662003</v>
      </c>
    </row>
    <row r="97" spans="1:14" x14ac:dyDescent="0.25">
      <c r="A97" t="s">
        <v>18</v>
      </c>
      <c r="B97" t="s">
        <v>17</v>
      </c>
      <c r="C97" s="81" t="s">
        <v>302</v>
      </c>
      <c r="D97" t="s">
        <v>176</v>
      </c>
      <c r="E97" s="82">
        <v>896</v>
      </c>
      <c r="F97" s="82">
        <v>93</v>
      </c>
      <c r="G97" s="83">
        <f>F97/E97*100</f>
        <v>10.379464285714286</v>
      </c>
      <c r="H97" s="82">
        <v>389</v>
      </c>
      <c r="I97" s="84">
        <f>H97/E97*100</f>
        <v>43.415178571428569</v>
      </c>
      <c r="J97" s="3">
        <f t="shared" si="5"/>
        <v>492.37946428571428</v>
      </c>
      <c r="K97" s="84">
        <f>J97/E97*100</f>
        <v>54.953065210459187</v>
      </c>
    </row>
    <row r="98" spans="1:14" x14ac:dyDescent="0.25">
      <c r="A98" t="s">
        <v>18</v>
      </c>
      <c r="B98" t="s">
        <v>17</v>
      </c>
      <c r="C98" s="81" t="s">
        <v>303</v>
      </c>
      <c r="D98" t="s">
        <v>150</v>
      </c>
      <c r="E98" s="82">
        <v>938</v>
      </c>
      <c r="F98" s="82">
        <v>74</v>
      </c>
      <c r="G98" s="83">
        <f>F98/E98*100</f>
        <v>7.8891257995735611</v>
      </c>
      <c r="H98" s="82">
        <v>384</v>
      </c>
      <c r="I98" s="84">
        <f>H98/E98*100</f>
        <v>40.938166311300641</v>
      </c>
      <c r="J98" s="3">
        <f t="shared" si="5"/>
        <v>465.88912579957355</v>
      </c>
      <c r="K98" s="84">
        <f>J98/E98*100</f>
        <v>49.668350298462002</v>
      </c>
    </row>
    <row r="99" spans="1:14" x14ac:dyDescent="0.25">
      <c r="A99" t="s">
        <v>20</v>
      </c>
      <c r="B99" t="s">
        <v>19</v>
      </c>
      <c r="C99" s="81" t="s">
        <v>304</v>
      </c>
      <c r="D99" t="s">
        <v>190</v>
      </c>
      <c r="E99" s="82">
        <v>705</v>
      </c>
      <c r="F99" s="82">
        <v>79</v>
      </c>
      <c r="G99" s="83">
        <f>F99/E99*100</f>
        <v>11.205673758865247</v>
      </c>
      <c r="H99" s="82">
        <v>324</v>
      </c>
      <c r="I99" s="84">
        <f>H99/E99*100</f>
        <v>45.957446808510639</v>
      </c>
      <c r="J99" s="3">
        <f t="shared" si="5"/>
        <v>414.20567375886526</v>
      </c>
      <c r="K99" s="84">
        <f>J99/E99*100</f>
        <v>58.752577838136922</v>
      </c>
    </row>
    <row r="100" spans="1:14" x14ac:dyDescent="0.25">
      <c r="A100" t="s">
        <v>20</v>
      </c>
      <c r="B100" t="s">
        <v>19</v>
      </c>
      <c r="C100" s="81" t="s">
        <v>305</v>
      </c>
      <c r="D100" t="s">
        <v>200</v>
      </c>
      <c r="E100" s="82">
        <v>896</v>
      </c>
      <c r="F100" s="82">
        <v>195</v>
      </c>
      <c r="G100" s="83">
        <f>F100/E100*100</f>
        <v>21.763392857142858</v>
      </c>
      <c r="H100" s="82">
        <v>416</v>
      </c>
      <c r="I100" s="84">
        <f>H100/E100*100</f>
        <v>46.428571428571431</v>
      </c>
      <c r="J100" s="3">
        <f t="shared" si="5"/>
        <v>632.76339285714289</v>
      </c>
      <c r="K100" s="84">
        <f>J100/E100*100</f>
        <v>70.62091438137756</v>
      </c>
    </row>
    <row r="101" spans="1:14" x14ac:dyDescent="0.25">
      <c r="A101" t="s">
        <v>20</v>
      </c>
      <c r="B101" t="s">
        <v>19</v>
      </c>
      <c r="C101" s="81" t="s">
        <v>306</v>
      </c>
      <c r="D101" t="s">
        <v>224</v>
      </c>
      <c r="E101" s="82">
        <v>754</v>
      </c>
      <c r="F101" s="82">
        <v>100</v>
      </c>
      <c r="G101" s="83">
        <f>F101/E101*100</f>
        <v>13.262599469496022</v>
      </c>
      <c r="H101" s="82">
        <v>380</v>
      </c>
      <c r="I101" s="84">
        <f>H101/E101*100</f>
        <v>50.397877984084886</v>
      </c>
      <c r="J101" s="3">
        <f t="shared" si="5"/>
        <v>493.26259946949602</v>
      </c>
      <c r="K101" s="84">
        <f>J101/E101*100</f>
        <v>65.419442900463665</v>
      </c>
    </row>
    <row r="102" spans="1:14" x14ac:dyDescent="0.25">
      <c r="A102" t="s">
        <v>20</v>
      </c>
      <c r="B102" t="s">
        <v>19</v>
      </c>
      <c r="C102" s="81" t="s">
        <v>307</v>
      </c>
      <c r="D102" t="s">
        <v>223</v>
      </c>
      <c r="E102" s="82">
        <v>829</v>
      </c>
      <c r="F102" s="82">
        <v>103</v>
      </c>
      <c r="G102" s="83">
        <f>F102/E102*100</f>
        <v>12.424607961399277</v>
      </c>
      <c r="H102" s="82">
        <v>367</v>
      </c>
      <c r="I102" s="84">
        <f>H102/E102*100</f>
        <v>44.270205066344992</v>
      </c>
      <c r="J102" s="3">
        <f>SUM(F102:H102)</f>
        <v>482.42460796139926</v>
      </c>
      <c r="K102" s="84">
        <f>J102/E102*100</f>
        <v>58.193559464583743</v>
      </c>
    </row>
    <row r="103" spans="1:14" x14ac:dyDescent="0.25">
      <c r="A103" t="s">
        <v>20</v>
      </c>
      <c r="B103" t="s">
        <v>19</v>
      </c>
      <c r="C103" s="205" t="s">
        <v>440</v>
      </c>
      <c r="D103" t="s">
        <v>430</v>
      </c>
      <c r="E103" s="206">
        <v>992</v>
      </c>
      <c r="F103" s="206">
        <v>260</v>
      </c>
      <c r="G103" s="83">
        <f>F103/E103*100</f>
        <v>26.209677419354836</v>
      </c>
      <c r="H103" s="206">
        <v>487</v>
      </c>
      <c r="I103" s="84">
        <f>H103/E103*100</f>
        <v>49.092741935483872</v>
      </c>
      <c r="J103" s="3">
        <f>SUM(F103:H103)</f>
        <v>773.20967741935488</v>
      </c>
      <c r="K103" s="84">
        <f>J103/E103*100</f>
        <v>77.944523933402706</v>
      </c>
    </row>
    <row r="104" spans="1:14" x14ac:dyDescent="0.25">
      <c r="A104" t="s">
        <v>20</v>
      </c>
      <c r="B104" t="s">
        <v>19</v>
      </c>
      <c r="C104" s="81" t="s">
        <v>308</v>
      </c>
      <c r="D104" t="s">
        <v>219</v>
      </c>
      <c r="E104" s="82">
        <v>516</v>
      </c>
      <c r="F104" s="82">
        <v>110</v>
      </c>
      <c r="G104" s="83">
        <f>F104/E104*100</f>
        <v>21.31782945736434</v>
      </c>
      <c r="H104" s="82">
        <v>231</v>
      </c>
      <c r="I104" s="84">
        <f>H104/E104*100</f>
        <v>44.767441860465119</v>
      </c>
      <c r="J104" s="3">
        <f>SUM(F104:H104)</f>
        <v>362.31782945736433</v>
      </c>
      <c r="K104" s="84">
        <f>J104/E104*100</f>
        <v>70.216633615768274</v>
      </c>
    </row>
    <row r="105" spans="1:14" x14ac:dyDescent="0.25">
      <c r="A105" t="s">
        <v>20</v>
      </c>
      <c r="B105" t="s">
        <v>19</v>
      </c>
      <c r="C105" s="81" t="s">
        <v>309</v>
      </c>
      <c r="D105" t="s">
        <v>171</v>
      </c>
      <c r="E105" s="82">
        <v>938</v>
      </c>
      <c r="F105" s="82">
        <v>259</v>
      </c>
      <c r="G105" s="83">
        <f>F105/E105*100</f>
        <v>27.611940298507463</v>
      </c>
      <c r="H105" s="82">
        <v>460</v>
      </c>
      <c r="I105" s="84">
        <f>H105/E105*100</f>
        <v>49.040511727078886</v>
      </c>
      <c r="J105" s="3">
        <f>SUM(F105:H105)</f>
        <v>746.61194029850753</v>
      </c>
      <c r="K105" s="84">
        <f>J105/E105*100</f>
        <v>79.59615568214366</v>
      </c>
    </row>
    <row r="106" spans="1:14" x14ac:dyDescent="0.25">
      <c r="A106" t="s">
        <v>20</v>
      </c>
      <c r="B106" t="s">
        <v>19</v>
      </c>
      <c r="C106" s="81" t="s">
        <v>310</v>
      </c>
      <c r="D106" t="s">
        <v>194</v>
      </c>
      <c r="E106" s="82">
        <v>900</v>
      </c>
      <c r="F106" s="82">
        <v>110</v>
      </c>
      <c r="G106" s="83">
        <f>F106/E106*100</f>
        <v>12.222222222222221</v>
      </c>
      <c r="H106" s="82">
        <v>449</v>
      </c>
      <c r="I106" s="84">
        <f>H106/E106*100</f>
        <v>49.888888888888886</v>
      </c>
      <c r="J106" s="3">
        <f>SUM(F106:H106)</f>
        <v>571.22222222222217</v>
      </c>
      <c r="K106" s="84">
        <f>J106/E106*100</f>
        <v>63.469135802469133</v>
      </c>
    </row>
    <row r="107" spans="1:14" x14ac:dyDescent="0.25">
      <c r="C107" s="79"/>
      <c r="D107" s="79"/>
      <c r="E107" s="79"/>
    </row>
    <row r="108" spans="1:14" ht="16.5" thickBot="1" x14ac:dyDescent="0.3">
      <c r="A108" s="128" t="s">
        <v>441</v>
      </c>
      <c r="N108" s="78"/>
    </row>
    <row r="109" spans="1:14" ht="15.75" x14ac:dyDescent="0.25">
      <c r="D109" s="78"/>
      <c r="E109" s="78"/>
    </row>
    <row r="110" spans="1:14" x14ac:dyDescent="0.25">
      <c r="C110" s="79"/>
      <c r="D110" s="79"/>
      <c r="E110" s="79"/>
    </row>
    <row r="112" spans="1:14" x14ac:dyDescent="0.25">
      <c r="C112" s="80"/>
      <c r="D112" s="80"/>
      <c r="E112" s="80"/>
      <c r="F112" s="80"/>
    </row>
    <row r="113" spans="3:6" x14ac:dyDescent="0.25">
      <c r="C113" s="80"/>
      <c r="D113" s="80"/>
      <c r="E113" s="80"/>
      <c r="F113" s="80"/>
    </row>
    <row r="114" spans="3:6" x14ac:dyDescent="0.25">
      <c r="C114" s="80"/>
      <c r="D114" s="80"/>
      <c r="E114" s="80"/>
      <c r="F114" s="80"/>
    </row>
    <row r="115" spans="3:6" x14ac:dyDescent="0.25">
      <c r="C115" s="80"/>
      <c r="D115" s="80"/>
      <c r="E115" s="80"/>
      <c r="F115" s="80"/>
    </row>
  </sheetData>
  <sortState xmlns:xlrd2="http://schemas.microsoft.com/office/spreadsheetml/2017/richdata2" ref="A12:B134">
    <sortCondition ref="B12:B134"/>
  </sortState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67C9E-32D3-4D9A-84E3-FC7054F84FA6}">
  <dimension ref="A1:K17"/>
  <sheetViews>
    <sheetView workbookViewId="0">
      <selection activeCell="A4" sqref="A4:XFD5"/>
    </sheetView>
  </sheetViews>
  <sheetFormatPr defaultRowHeight="12.75" x14ac:dyDescent="0.2"/>
  <cols>
    <col min="1" max="1" width="13.28515625" style="14" customWidth="1"/>
    <col min="2" max="2" width="41.28515625" style="14" customWidth="1"/>
    <col min="3" max="3" width="16" style="14" customWidth="1"/>
    <col min="4" max="4" width="17.140625" style="14" customWidth="1"/>
    <col min="5" max="5" width="15" style="14" customWidth="1"/>
    <col min="6" max="6" width="14.140625" style="14" customWidth="1"/>
    <col min="7" max="7" width="13.5703125" style="14" customWidth="1"/>
    <col min="8" max="8" width="14.42578125" style="14" customWidth="1"/>
    <col min="9" max="9" width="13.42578125" style="14" customWidth="1"/>
    <col min="10" max="10" width="13" style="14" customWidth="1"/>
    <col min="11" max="11" width="12.85546875" style="14" customWidth="1"/>
    <col min="12" max="16384" width="9.140625" style="14"/>
  </cols>
  <sheetData>
    <row r="1" spans="1:11" ht="89.25" x14ac:dyDescent="0.2">
      <c r="A1" s="45" t="s">
        <v>21</v>
      </c>
      <c r="B1" s="45" t="s">
        <v>22</v>
      </c>
      <c r="C1" s="11" t="s">
        <v>91</v>
      </c>
      <c r="D1" s="11" t="s">
        <v>92</v>
      </c>
      <c r="E1" s="11" t="s">
        <v>93</v>
      </c>
      <c r="F1" s="11" t="s">
        <v>94</v>
      </c>
      <c r="G1" s="11" t="s">
        <v>95</v>
      </c>
      <c r="H1" s="11" t="s">
        <v>96</v>
      </c>
      <c r="I1" s="11" t="s">
        <v>97</v>
      </c>
      <c r="J1" s="11" t="s">
        <v>98</v>
      </c>
      <c r="K1" s="11" t="s">
        <v>99</v>
      </c>
    </row>
    <row r="2" spans="1:11" x14ac:dyDescent="0.2">
      <c r="A2" s="15" t="s">
        <v>6</v>
      </c>
      <c r="B2" s="16" t="s">
        <v>5</v>
      </c>
      <c r="C2" s="17">
        <v>86.6</v>
      </c>
      <c r="D2" s="17">
        <v>80</v>
      </c>
      <c r="E2" s="17">
        <v>0.4</v>
      </c>
      <c r="F2" s="17">
        <v>1.3</v>
      </c>
      <c r="G2" s="17">
        <v>4.9000000000000004</v>
      </c>
      <c r="H2" s="17">
        <v>0.7</v>
      </c>
      <c r="I2" s="17">
        <v>1.6</v>
      </c>
      <c r="J2" s="17">
        <v>2</v>
      </c>
      <c r="K2" s="17">
        <v>9</v>
      </c>
    </row>
    <row r="3" spans="1:11" x14ac:dyDescent="0.2">
      <c r="A3" s="198" t="s">
        <v>416</v>
      </c>
      <c r="B3" s="34" t="s">
        <v>101</v>
      </c>
      <c r="C3" s="17">
        <v>91.6</v>
      </c>
      <c r="D3" s="17">
        <v>88.2</v>
      </c>
      <c r="E3" s="17">
        <v>0.4</v>
      </c>
      <c r="F3" s="17">
        <v>1.5</v>
      </c>
      <c r="G3" s="17">
        <v>1.5</v>
      </c>
      <c r="H3" s="17">
        <v>0.5</v>
      </c>
      <c r="I3" s="17">
        <v>1.7</v>
      </c>
      <c r="J3" s="17">
        <v>1.6</v>
      </c>
      <c r="K3" s="17">
        <v>4.7</v>
      </c>
    </row>
    <row r="4" spans="1:11" s="12" customFormat="1" ht="15" x14ac:dyDescent="0.25">
      <c r="A4" t="s">
        <v>414</v>
      </c>
      <c r="B4" s="40" t="s">
        <v>74</v>
      </c>
      <c r="C4" s="68">
        <v>94.4</v>
      </c>
      <c r="D4" s="68">
        <v>91</v>
      </c>
      <c r="E4" s="68">
        <v>0.4</v>
      </c>
      <c r="F4" s="68">
        <v>1.5</v>
      </c>
      <c r="G4" s="68">
        <v>1.5</v>
      </c>
      <c r="H4" s="68">
        <v>0.4</v>
      </c>
      <c r="I4" s="68">
        <v>1.3</v>
      </c>
      <c r="J4" s="68">
        <v>0.7</v>
      </c>
      <c r="K4" s="68">
        <v>3.1</v>
      </c>
    </row>
    <row r="5" spans="1:11" ht="15" x14ac:dyDescent="0.25">
      <c r="A5" t="s">
        <v>415</v>
      </c>
      <c r="B5" s="31" t="s">
        <v>73</v>
      </c>
      <c r="C5" s="17">
        <v>88.9</v>
      </c>
      <c r="D5" s="17">
        <v>85.5</v>
      </c>
      <c r="E5" s="17">
        <v>0.4</v>
      </c>
      <c r="F5" s="17">
        <v>1.5</v>
      </c>
      <c r="G5" s="17">
        <v>1.5</v>
      </c>
      <c r="H5" s="17">
        <v>0.6</v>
      </c>
      <c r="I5" s="17">
        <v>2</v>
      </c>
      <c r="J5" s="17">
        <v>2.4</v>
      </c>
      <c r="K5" s="17">
        <v>6.2</v>
      </c>
    </row>
    <row r="6" spans="1:11" x14ac:dyDescent="0.2">
      <c r="A6" s="18" t="s">
        <v>7</v>
      </c>
      <c r="B6" s="19" t="s">
        <v>406</v>
      </c>
      <c r="C6" s="17">
        <v>85.1</v>
      </c>
      <c r="D6" s="17">
        <v>81.599999999999994</v>
      </c>
      <c r="E6" s="17">
        <v>0.4</v>
      </c>
      <c r="F6" s="17">
        <v>1.5</v>
      </c>
      <c r="G6" s="17">
        <v>1.5</v>
      </c>
      <c r="H6" s="17">
        <v>0.6</v>
      </c>
      <c r="I6" s="17">
        <v>2.6</v>
      </c>
      <c r="J6" s="17">
        <v>3.5</v>
      </c>
      <c r="K6" s="17">
        <v>8.1999999999999993</v>
      </c>
    </row>
    <row r="7" spans="1:11" x14ac:dyDescent="0.2">
      <c r="A7" s="18" t="s">
        <v>8</v>
      </c>
      <c r="B7" s="19" t="s">
        <v>405</v>
      </c>
      <c r="C7" s="17">
        <v>94.4</v>
      </c>
      <c r="D7" s="17">
        <v>91</v>
      </c>
      <c r="E7" s="17">
        <v>0.4</v>
      </c>
      <c r="F7" s="17">
        <v>1.5</v>
      </c>
      <c r="G7" s="17">
        <v>1.5</v>
      </c>
      <c r="H7" s="17">
        <v>0.4</v>
      </c>
      <c r="I7" s="17">
        <v>1.3</v>
      </c>
      <c r="J7" s="17">
        <v>0.7</v>
      </c>
      <c r="K7" s="17">
        <v>3.1</v>
      </c>
    </row>
    <row r="8" spans="1:11" x14ac:dyDescent="0.2">
      <c r="A8" s="18" t="s">
        <v>9</v>
      </c>
      <c r="B8" s="19" t="s">
        <v>407</v>
      </c>
      <c r="C8" s="17">
        <v>91.8</v>
      </c>
      <c r="D8" s="17">
        <v>88.5</v>
      </c>
      <c r="E8" s="17">
        <v>0.3</v>
      </c>
      <c r="F8" s="17">
        <v>1.6</v>
      </c>
      <c r="G8" s="17">
        <v>1.4</v>
      </c>
      <c r="H8" s="17">
        <v>0.5</v>
      </c>
      <c r="I8" s="17">
        <v>1.5</v>
      </c>
      <c r="J8" s="17">
        <v>1.7</v>
      </c>
      <c r="K8" s="17">
        <v>4.5</v>
      </c>
    </row>
    <row r="9" spans="1:11" x14ac:dyDescent="0.2">
      <c r="A9" s="20" t="s">
        <v>10</v>
      </c>
      <c r="B9" s="21" t="s">
        <v>408</v>
      </c>
      <c r="C9" s="17">
        <v>94.3</v>
      </c>
      <c r="D9" s="17">
        <v>91.2</v>
      </c>
      <c r="E9" s="17">
        <v>0.3</v>
      </c>
      <c r="F9" s="17">
        <v>1.3</v>
      </c>
      <c r="G9" s="17">
        <v>1.4</v>
      </c>
      <c r="H9" s="17">
        <v>0.6</v>
      </c>
      <c r="I9" s="17">
        <v>1.1000000000000001</v>
      </c>
      <c r="J9" s="17">
        <v>0.6</v>
      </c>
      <c r="K9" s="17">
        <v>3.3</v>
      </c>
    </row>
    <row r="10" spans="1:11" x14ac:dyDescent="0.2">
      <c r="A10" s="20" t="s">
        <v>12</v>
      </c>
      <c r="B10" s="21" t="s">
        <v>409</v>
      </c>
      <c r="C10" s="17">
        <v>95.1</v>
      </c>
      <c r="D10" s="17">
        <v>91.8</v>
      </c>
      <c r="E10" s="17">
        <v>0.3</v>
      </c>
      <c r="F10" s="17">
        <v>1.5</v>
      </c>
      <c r="G10" s="17">
        <v>1.5</v>
      </c>
      <c r="H10" s="17">
        <v>0.4</v>
      </c>
      <c r="I10" s="17">
        <v>1.2</v>
      </c>
      <c r="J10" s="17">
        <v>0.4</v>
      </c>
      <c r="K10" s="17">
        <v>2.9</v>
      </c>
    </row>
    <row r="11" spans="1:11" x14ac:dyDescent="0.2">
      <c r="A11" s="20" t="s">
        <v>14</v>
      </c>
      <c r="B11" s="21" t="s">
        <v>410</v>
      </c>
      <c r="C11" s="17">
        <v>93.2</v>
      </c>
      <c r="D11" s="17">
        <v>89.7</v>
      </c>
      <c r="E11" s="17">
        <v>0.4</v>
      </c>
      <c r="F11" s="17">
        <v>1.5</v>
      </c>
      <c r="G11" s="17">
        <v>1.5</v>
      </c>
      <c r="H11" s="17">
        <v>0.3</v>
      </c>
      <c r="I11" s="17">
        <v>1.6</v>
      </c>
      <c r="J11" s="17">
        <v>1.3</v>
      </c>
      <c r="K11" s="17">
        <v>3.6</v>
      </c>
    </row>
    <row r="12" spans="1:11" x14ac:dyDescent="0.2">
      <c r="A12" s="20" t="s">
        <v>16</v>
      </c>
      <c r="B12" s="21" t="s">
        <v>411</v>
      </c>
      <c r="C12" s="17">
        <v>94.6</v>
      </c>
      <c r="D12" s="17">
        <v>91.2</v>
      </c>
      <c r="E12" s="17">
        <v>0.4</v>
      </c>
      <c r="F12" s="17">
        <v>1.5</v>
      </c>
      <c r="G12" s="17">
        <v>1.4</v>
      </c>
      <c r="H12" s="17">
        <v>0.4</v>
      </c>
      <c r="I12" s="17">
        <v>1.7</v>
      </c>
      <c r="J12" s="17">
        <v>0.6</v>
      </c>
      <c r="K12" s="17">
        <v>2.6</v>
      </c>
    </row>
    <row r="13" spans="1:11" x14ac:dyDescent="0.2">
      <c r="A13" s="20" t="s">
        <v>18</v>
      </c>
      <c r="B13" s="21" t="s">
        <v>412</v>
      </c>
      <c r="C13" s="17">
        <v>94.4</v>
      </c>
      <c r="D13" s="17">
        <v>91.3</v>
      </c>
      <c r="E13" s="17">
        <v>0.3</v>
      </c>
      <c r="F13" s="17">
        <v>1.4</v>
      </c>
      <c r="G13" s="17">
        <v>1.4</v>
      </c>
      <c r="H13" s="17">
        <v>0.4</v>
      </c>
      <c r="I13" s="17">
        <v>1.2</v>
      </c>
      <c r="J13" s="17">
        <v>0.5</v>
      </c>
      <c r="K13" s="17">
        <v>3.4</v>
      </c>
    </row>
    <row r="14" spans="1:11" x14ac:dyDescent="0.2">
      <c r="A14" s="20" t="s">
        <v>20</v>
      </c>
      <c r="B14" s="21" t="s">
        <v>413</v>
      </c>
      <c r="C14" s="17">
        <v>94.6</v>
      </c>
      <c r="D14" s="17">
        <v>90.7</v>
      </c>
      <c r="E14" s="17">
        <v>0.5</v>
      </c>
      <c r="F14" s="17">
        <v>1.9</v>
      </c>
      <c r="G14" s="17">
        <v>1.6</v>
      </c>
      <c r="H14" s="17">
        <v>0.4</v>
      </c>
      <c r="I14" s="17">
        <v>1.2</v>
      </c>
      <c r="J14" s="17">
        <v>1</v>
      </c>
      <c r="K14" s="17">
        <v>2.7</v>
      </c>
    </row>
    <row r="17" spans="1:1" x14ac:dyDescent="0.2">
      <c r="A17" s="25" t="s">
        <v>78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00A13-6E56-45B9-B1C7-6A278EA0E2A7}">
  <dimension ref="C1:M57"/>
  <sheetViews>
    <sheetView topLeftCell="A38" workbookViewId="0">
      <selection activeCell="E43" sqref="E43:H43"/>
    </sheetView>
  </sheetViews>
  <sheetFormatPr defaultRowHeight="12.75" x14ac:dyDescent="0.2"/>
  <cols>
    <col min="1" max="2" width="9.140625" style="108"/>
    <col min="3" max="3" width="26.85546875" style="108" customWidth="1"/>
    <col min="4" max="4" width="18.28515625" style="108" customWidth="1"/>
    <col min="5" max="5" width="23.5703125" style="108" customWidth="1"/>
    <col min="6" max="6" width="21.42578125" style="108" customWidth="1"/>
    <col min="7" max="7" width="15.85546875" style="108" customWidth="1"/>
    <col min="8" max="8" width="14.5703125" style="108" customWidth="1"/>
    <col min="9" max="9" width="18.140625" style="108" customWidth="1"/>
    <col min="10" max="10" width="16.140625" style="108" customWidth="1"/>
    <col min="11" max="11" width="15" style="108" customWidth="1"/>
    <col min="12" max="12" width="14.140625" style="108" customWidth="1"/>
    <col min="13" max="13" width="15.140625" style="108" customWidth="1"/>
    <col min="14" max="16384" width="9.140625" style="108"/>
  </cols>
  <sheetData>
    <row r="1" spans="3:7" x14ac:dyDescent="0.2">
      <c r="C1" s="117" t="s">
        <v>74</v>
      </c>
    </row>
    <row r="2" spans="3:7" ht="13.5" thickBot="1" x14ac:dyDescent="0.25"/>
    <row r="3" spans="3:7" ht="25.5" x14ac:dyDescent="0.2">
      <c r="C3" s="102" t="s">
        <v>330</v>
      </c>
      <c r="D3" s="103" t="s">
        <v>2</v>
      </c>
      <c r="E3" s="103" t="s">
        <v>45</v>
      </c>
      <c r="F3" s="103" t="s">
        <v>44</v>
      </c>
      <c r="G3" s="104" t="s">
        <v>43</v>
      </c>
    </row>
    <row r="4" spans="3:7" x14ac:dyDescent="0.2">
      <c r="C4" s="138"/>
      <c r="D4" s="139">
        <v>376484</v>
      </c>
      <c r="E4" s="140">
        <v>15.916479850405329</v>
      </c>
      <c r="F4" s="140">
        <v>55.445915364265154</v>
      </c>
      <c r="G4" s="141">
        <v>28.637604785329522</v>
      </c>
    </row>
    <row r="5" spans="3:7" s="22" customFormat="1" ht="13.5" thickBot="1" x14ac:dyDescent="0.25">
      <c r="C5" s="128" t="s">
        <v>420</v>
      </c>
      <c r="D5" s="129"/>
      <c r="E5" s="130"/>
      <c r="F5" s="130"/>
      <c r="G5" s="131"/>
    </row>
    <row r="6" spans="3:7" s="22" customFormat="1" ht="13.5" thickBot="1" x14ac:dyDescent="0.25">
      <c r="D6" s="118"/>
      <c r="E6" s="119"/>
      <c r="F6" s="119"/>
      <c r="G6" s="119"/>
    </row>
    <row r="7" spans="3:7" ht="38.25" x14ac:dyDescent="0.2">
      <c r="C7" s="102" t="s">
        <v>331</v>
      </c>
      <c r="D7" s="103" t="s">
        <v>103</v>
      </c>
      <c r="E7" s="103" t="s">
        <v>105</v>
      </c>
      <c r="F7" s="104" t="s">
        <v>107</v>
      </c>
      <c r="G7" s="120"/>
    </row>
    <row r="8" spans="3:7" s="22" customFormat="1" x14ac:dyDescent="0.2">
      <c r="C8" s="142"/>
      <c r="D8" s="143">
        <v>365153</v>
      </c>
      <c r="E8" s="144">
        <v>8.4101732698348357</v>
      </c>
      <c r="F8" s="145">
        <v>11.353323127565705</v>
      </c>
      <c r="G8" s="121"/>
    </row>
    <row r="9" spans="3:7" ht="13.5" thickBot="1" x14ac:dyDescent="0.25">
      <c r="C9" s="128" t="s">
        <v>369</v>
      </c>
      <c r="D9" s="114"/>
      <c r="E9" s="114"/>
      <c r="F9" s="115"/>
    </row>
    <row r="10" spans="3:7" x14ac:dyDescent="0.2">
      <c r="D10" s="109"/>
      <c r="E10" s="110"/>
      <c r="F10" s="110"/>
    </row>
    <row r="11" spans="3:7" x14ac:dyDescent="0.2">
      <c r="C11" s="176" t="s">
        <v>332</v>
      </c>
      <c r="D11" s="176" t="s">
        <v>333</v>
      </c>
      <c r="E11" s="176"/>
    </row>
    <row r="12" spans="3:7" s="22" customFormat="1" ht="13.5" thickBot="1" x14ac:dyDescent="0.25"/>
    <row r="13" spans="3:7" x14ac:dyDescent="0.2">
      <c r="C13" s="196" t="s">
        <v>334</v>
      </c>
      <c r="D13" s="136"/>
      <c r="E13" s="136"/>
      <c r="F13" s="136"/>
      <c r="G13" s="192"/>
    </row>
    <row r="14" spans="3:7" x14ac:dyDescent="0.2">
      <c r="C14" s="193"/>
      <c r="D14" s="108" t="s">
        <v>385</v>
      </c>
      <c r="G14" s="194"/>
    </row>
    <row r="15" spans="3:7" ht="13.5" thickBot="1" x14ac:dyDescent="0.25">
      <c r="C15" s="128" t="s">
        <v>386</v>
      </c>
      <c r="D15" s="114"/>
      <c r="E15" s="114"/>
      <c r="F15" s="114"/>
      <c r="G15" s="115"/>
    </row>
    <row r="16" spans="3:7" x14ac:dyDescent="0.2">
      <c r="C16" s="22"/>
    </row>
    <row r="17" spans="3:13" s="22" customFormat="1" ht="13.5" thickBot="1" x14ac:dyDescent="0.25"/>
    <row r="18" spans="3:13" ht="51" x14ac:dyDescent="0.2">
      <c r="C18" s="111" t="s">
        <v>335</v>
      </c>
      <c r="D18" s="112" t="s">
        <v>336</v>
      </c>
      <c r="E18" s="112" t="s">
        <v>342</v>
      </c>
      <c r="F18" s="112" t="s">
        <v>349</v>
      </c>
      <c r="G18" s="112" t="s">
        <v>343</v>
      </c>
      <c r="H18" s="112" t="s">
        <v>344</v>
      </c>
      <c r="I18" s="112" t="s">
        <v>345</v>
      </c>
      <c r="J18" s="112" t="s">
        <v>346</v>
      </c>
      <c r="K18" s="113" t="s">
        <v>347</v>
      </c>
    </row>
    <row r="19" spans="3:13" x14ac:dyDescent="0.2">
      <c r="C19" s="138"/>
      <c r="D19" s="139">
        <v>365153</v>
      </c>
      <c r="E19" s="140">
        <v>95.558847934975205</v>
      </c>
      <c r="F19" s="140">
        <v>0.13884590842742633</v>
      </c>
      <c r="G19" s="140">
        <v>2.2683642199297283</v>
      </c>
      <c r="H19" s="140">
        <v>0.79281835285483071</v>
      </c>
      <c r="I19" s="140">
        <v>0.91413736159911052</v>
      </c>
      <c r="J19" s="140">
        <v>0.23031441614884718</v>
      </c>
      <c r="K19" s="141">
        <v>9.6671806064855009E-2</v>
      </c>
    </row>
    <row r="20" spans="3:13" ht="13.5" thickBot="1" x14ac:dyDescent="0.25">
      <c r="C20" s="128" t="s">
        <v>369</v>
      </c>
      <c r="D20" s="105"/>
      <c r="E20" s="106"/>
      <c r="F20" s="106"/>
      <c r="G20" s="106"/>
      <c r="H20" s="106"/>
      <c r="I20" s="106"/>
      <c r="J20" s="106"/>
      <c r="K20" s="107"/>
    </row>
    <row r="21" spans="3:13" s="22" customFormat="1" ht="13.5" thickBot="1" x14ac:dyDescent="0.25">
      <c r="D21" s="118"/>
      <c r="E21" s="119"/>
      <c r="F21" s="119"/>
      <c r="G21" s="119"/>
      <c r="H21" s="119"/>
      <c r="I21" s="119"/>
      <c r="J21" s="119"/>
      <c r="K21" s="119"/>
    </row>
    <row r="22" spans="3:13" ht="25.5" x14ac:dyDescent="0.2">
      <c r="C22" s="111" t="s">
        <v>350</v>
      </c>
      <c r="D22" s="112" t="s">
        <v>336</v>
      </c>
      <c r="E22" s="112" t="s">
        <v>359</v>
      </c>
      <c r="F22" s="112" t="s">
        <v>360</v>
      </c>
      <c r="G22" s="112" t="s">
        <v>361</v>
      </c>
      <c r="H22" s="112" t="s">
        <v>362</v>
      </c>
      <c r="I22" s="112" t="s">
        <v>363</v>
      </c>
      <c r="J22" s="112" t="s">
        <v>364</v>
      </c>
      <c r="K22" s="112" t="s">
        <v>365</v>
      </c>
      <c r="L22" s="112" t="s">
        <v>366</v>
      </c>
      <c r="M22" s="113" t="s">
        <v>367</v>
      </c>
    </row>
    <row r="23" spans="3:13" x14ac:dyDescent="0.2">
      <c r="C23" s="138"/>
      <c r="D23" s="139">
        <v>365153</v>
      </c>
      <c r="E23" s="146">
        <v>65.099999999999994</v>
      </c>
      <c r="F23" s="146">
        <v>0.3</v>
      </c>
      <c r="G23" s="146">
        <v>0.1</v>
      </c>
      <c r="H23" s="146">
        <v>0.1</v>
      </c>
      <c r="I23" s="146">
        <v>0.3</v>
      </c>
      <c r="J23" s="146">
        <v>0</v>
      </c>
      <c r="K23" s="146">
        <v>0.5</v>
      </c>
      <c r="L23" s="146">
        <v>25.4</v>
      </c>
      <c r="M23" s="147">
        <v>8</v>
      </c>
    </row>
    <row r="24" spans="3:13" ht="13.5" thickBot="1" x14ac:dyDescent="0.25">
      <c r="C24" s="128" t="s">
        <v>369</v>
      </c>
      <c r="D24" s="114"/>
      <c r="E24" s="114"/>
      <c r="F24" s="114"/>
      <c r="G24" s="114"/>
      <c r="H24" s="114"/>
      <c r="I24" s="114"/>
      <c r="J24" s="114"/>
      <c r="K24" s="114"/>
      <c r="L24" s="114"/>
      <c r="M24" s="115"/>
    </row>
    <row r="25" spans="3:13" s="22" customFormat="1" ht="13.5" thickBot="1" x14ac:dyDescent="0.25"/>
    <row r="26" spans="3:13" ht="63.75" x14ac:dyDescent="0.2">
      <c r="C26" s="111" t="s">
        <v>351</v>
      </c>
      <c r="D26" s="112" t="s">
        <v>37</v>
      </c>
      <c r="E26" s="112" t="s">
        <v>38</v>
      </c>
      <c r="F26" s="113" t="s">
        <v>39</v>
      </c>
    </row>
    <row r="27" spans="3:13" x14ac:dyDescent="0.2">
      <c r="C27" s="138"/>
      <c r="D27" s="139">
        <v>297603</v>
      </c>
      <c r="E27" s="139">
        <v>1866</v>
      </c>
      <c r="F27" s="148">
        <v>0.62700980836886722</v>
      </c>
    </row>
    <row r="28" spans="3:13" ht="13.5" thickBot="1" x14ac:dyDescent="0.25">
      <c r="C28" s="128" t="s">
        <v>369</v>
      </c>
      <c r="D28" s="105"/>
      <c r="E28" s="105"/>
      <c r="F28" s="116"/>
    </row>
    <row r="29" spans="3:13" s="22" customFormat="1" ht="13.5" thickBot="1" x14ac:dyDescent="0.25">
      <c r="D29" s="118"/>
      <c r="E29" s="118"/>
    </row>
    <row r="30" spans="3:13" x14ac:dyDescent="0.2">
      <c r="C30" s="102" t="s">
        <v>352</v>
      </c>
      <c r="D30" s="103" t="s">
        <v>2</v>
      </c>
      <c r="E30" s="103" t="s">
        <v>3</v>
      </c>
      <c r="F30" s="103" t="s">
        <v>46</v>
      </c>
      <c r="G30" s="103" t="s">
        <v>4</v>
      </c>
      <c r="H30" s="104" t="s">
        <v>47</v>
      </c>
    </row>
    <row r="31" spans="3:13" x14ac:dyDescent="0.2">
      <c r="C31" s="138"/>
      <c r="D31" s="139">
        <v>376484</v>
      </c>
      <c r="E31" s="139">
        <v>184103</v>
      </c>
      <c r="F31" s="140">
        <v>48.900617290509025</v>
      </c>
      <c r="G31" s="139">
        <v>192381</v>
      </c>
      <c r="H31" s="141">
        <v>51.099382709490968</v>
      </c>
    </row>
    <row r="32" spans="3:13" ht="13.5" thickBot="1" x14ac:dyDescent="0.25">
      <c r="C32" s="128" t="s">
        <v>417</v>
      </c>
      <c r="D32" s="105"/>
      <c r="E32" s="105"/>
      <c r="F32" s="106"/>
      <c r="G32" s="105"/>
      <c r="H32" s="107"/>
    </row>
    <row r="33" spans="3:9" ht="13.5" thickBot="1" x14ac:dyDescent="0.25">
      <c r="D33" s="109"/>
      <c r="E33" s="109"/>
      <c r="F33" s="110"/>
      <c r="G33" s="109"/>
      <c r="H33" s="110"/>
    </row>
    <row r="34" spans="3:9" ht="38.25" x14ac:dyDescent="0.2">
      <c r="C34" s="181" t="s">
        <v>353</v>
      </c>
      <c r="D34" s="153" t="s">
        <v>381</v>
      </c>
      <c r="E34" s="153" t="s">
        <v>379</v>
      </c>
      <c r="F34" s="154" t="s">
        <v>380</v>
      </c>
    </row>
    <row r="35" spans="3:9" x14ac:dyDescent="0.2">
      <c r="C35" s="127"/>
      <c r="D35" s="182">
        <v>305307</v>
      </c>
      <c r="E35" s="150">
        <v>54.174322894660129</v>
      </c>
      <c r="F35" s="183">
        <v>0.18145669768462563</v>
      </c>
    </row>
    <row r="36" spans="3:9" ht="13.5" thickBot="1" x14ac:dyDescent="0.25">
      <c r="C36" s="128" t="s">
        <v>369</v>
      </c>
      <c r="D36" s="114"/>
      <c r="E36" s="114"/>
      <c r="F36" s="115"/>
    </row>
    <row r="37" spans="3:9" ht="13.5" thickBot="1" x14ac:dyDescent="0.25"/>
    <row r="38" spans="3:9" ht="51" x14ac:dyDescent="0.2">
      <c r="C38" s="111" t="s">
        <v>354</v>
      </c>
      <c r="D38" s="112" t="s">
        <v>118</v>
      </c>
      <c r="E38" s="112" t="s">
        <v>119</v>
      </c>
      <c r="F38" s="112" t="s">
        <v>120</v>
      </c>
      <c r="G38" s="136"/>
      <c r="H38" s="137" t="s">
        <v>371</v>
      </c>
      <c r="I38" s="104" t="s">
        <v>372</v>
      </c>
    </row>
    <row r="39" spans="3:9" x14ac:dyDescent="0.2">
      <c r="C39" s="138"/>
      <c r="D39" s="139">
        <v>365153</v>
      </c>
      <c r="E39" s="139">
        <v>43334</v>
      </c>
      <c r="F39" s="140">
        <v>11.867354232335487</v>
      </c>
      <c r="G39" s="146"/>
      <c r="H39" s="163">
        <v>3840</v>
      </c>
      <c r="I39" s="147">
        <v>1</v>
      </c>
    </row>
    <row r="40" spans="3:9" ht="13.5" thickBot="1" x14ac:dyDescent="0.25">
      <c r="C40" s="128" t="s">
        <v>369</v>
      </c>
      <c r="D40" s="105"/>
      <c r="E40" s="105"/>
      <c r="F40" s="106"/>
      <c r="G40" s="114"/>
      <c r="H40" s="164" t="s">
        <v>374</v>
      </c>
      <c r="I40" s="115"/>
    </row>
    <row r="41" spans="3:9" s="22" customFormat="1" ht="13.5" thickBot="1" x14ac:dyDescent="0.25">
      <c r="D41" s="118"/>
      <c r="E41" s="118"/>
      <c r="F41" s="119"/>
    </row>
    <row r="42" spans="3:9" ht="153" x14ac:dyDescent="0.2">
      <c r="C42" s="111" t="s">
        <v>355</v>
      </c>
      <c r="D42" s="152" t="s">
        <v>321</v>
      </c>
      <c r="E42" s="153" t="s">
        <v>324</v>
      </c>
      <c r="F42" s="153" t="s">
        <v>325</v>
      </c>
      <c r="G42" s="153" t="s">
        <v>328</v>
      </c>
      <c r="H42" s="154" t="s">
        <v>329</v>
      </c>
    </row>
    <row r="43" spans="3:9" ht="15" x14ac:dyDescent="0.25">
      <c r="C43" s="138"/>
      <c r="D43" s="143">
        <v>158738</v>
      </c>
      <c r="E43" s="149">
        <v>6874</v>
      </c>
      <c r="F43" s="150">
        <v>4.3304060779397497</v>
      </c>
      <c r="G43" s="149">
        <v>36962.427934841704</v>
      </c>
      <c r="H43" s="165">
        <v>23.285179311092303</v>
      </c>
    </row>
    <row r="44" spans="3:9" ht="15.75" thickBot="1" x14ac:dyDescent="0.3">
      <c r="C44" s="128" t="s">
        <v>441</v>
      </c>
      <c r="D44" s="155"/>
      <c r="E44" s="156"/>
      <c r="F44" s="157"/>
      <c r="G44" s="156"/>
      <c r="H44" s="158"/>
    </row>
    <row r="45" spans="3:9" x14ac:dyDescent="0.2">
      <c r="C45" s="126"/>
      <c r="D45" s="143"/>
    </row>
    <row r="46" spans="3:9" ht="15.75" thickBot="1" x14ac:dyDescent="0.3">
      <c r="C46" s="146"/>
      <c r="D46" s="143"/>
      <c r="E46" s="149"/>
      <c r="F46" s="150"/>
      <c r="G46" s="149"/>
      <c r="H46" s="151"/>
    </row>
    <row r="47" spans="3:9" ht="38.25" x14ac:dyDescent="0.2">
      <c r="C47" s="111" t="s">
        <v>356</v>
      </c>
      <c r="D47" s="159" t="s">
        <v>129</v>
      </c>
      <c r="E47" s="159" t="s">
        <v>131</v>
      </c>
      <c r="F47" s="160" t="s">
        <v>130</v>
      </c>
    </row>
    <row r="48" spans="3:9" ht="15" x14ac:dyDescent="0.25">
      <c r="C48" s="127"/>
      <c r="D48" s="166">
        <v>158738</v>
      </c>
      <c r="E48" s="166">
        <v>12110</v>
      </c>
      <c r="F48" s="167">
        <v>7.6289231311973182</v>
      </c>
    </row>
    <row r="49" spans="3:9" ht="15.75" thickBot="1" x14ac:dyDescent="0.3">
      <c r="C49" s="128" t="s">
        <v>369</v>
      </c>
      <c r="D49" s="161"/>
      <c r="E49" s="161"/>
      <c r="F49" s="162"/>
    </row>
    <row r="50" spans="3:9" ht="15.75" thickBot="1" x14ac:dyDescent="0.3">
      <c r="D50" s="123"/>
      <c r="E50" s="123"/>
      <c r="F50" s="124"/>
    </row>
    <row r="51" spans="3:9" ht="51" x14ac:dyDescent="0.2">
      <c r="C51" s="111" t="s">
        <v>357</v>
      </c>
      <c r="D51" s="159" t="s">
        <v>123</v>
      </c>
      <c r="E51" s="168" t="s">
        <v>124</v>
      </c>
      <c r="F51" s="168" t="s">
        <v>125</v>
      </c>
      <c r="G51" s="168" t="s">
        <v>126</v>
      </c>
      <c r="H51" s="168" t="s">
        <v>127</v>
      </c>
      <c r="I51" s="169" t="s">
        <v>128</v>
      </c>
    </row>
    <row r="52" spans="3:9" x14ac:dyDescent="0.2">
      <c r="C52" s="127"/>
      <c r="D52" s="143">
        <v>158738</v>
      </c>
      <c r="E52" s="173">
        <v>45.206566795600295</v>
      </c>
      <c r="F52" s="173">
        <v>34.429059204475301</v>
      </c>
      <c r="G52" s="173">
        <v>16.880646096082856</v>
      </c>
      <c r="H52" s="173">
        <v>3.1989819702906672</v>
      </c>
      <c r="I52" s="174">
        <v>0.28474593355088257</v>
      </c>
    </row>
    <row r="53" spans="3:9" ht="13.5" thickBot="1" x14ac:dyDescent="0.25">
      <c r="C53" s="128" t="s">
        <v>369</v>
      </c>
      <c r="D53" s="170"/>
      <c r="E53" s="171"/>
      <c r="F53" s="171"/>
      <c r="G53" s="171"/>
      <c r="H53" s="171"/>
      <c r="I53" s="172"/>
    </row>
    <row r="54" spans="3:9" ht="13.5" thickBot="1" x14ac:dyDescent="0.25">
      <c r="D54" s="122"/>
      <c r="E54" s="125"/>
      <c r="F54" s="125"/>
      <c r="G54" s="125"/>
      <c r="H54" s="125"/>
      <c r="I54" s="125"/>
    </row>
    <row r="55" spans="3:9" ht="102" x14ac:dyDescent="0.2">
      <c r="C55" s="111" t="s">
        <v>358</v>
      </c>
      <c r="D55" s="113" t="s">
        <v>81</v>
      </c>
    </row>
    <row r="56" spans="3:9" x14ac:dyDescent="0.2">
      <c r="C56" s="127"/>
      <c r="D56" s="175">
        <v>4491</v>
      </c>
    </row>
    <row r="57" spans="3:9" ht="13.5" thickBot="1" x14ac:dyDescent="0.25">
      <c r="C57" s="128" t="s">
        <v>369</v>
      </c>
      <c r="D57" s="115"/>
    </row>
  </sheetData>
  <pageMargins left="0.7" right="0.7" top="0.75" bottom="0.75" header="0.3" footer="0.3"/>
  <pageSetup paperSize="8" orientation="landscape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0713F-06C4-42AF-924A-111145821742}">
  <dimension ref="C1:M56"/>
  <sheetViews>
    <sheetView workbookViewId="0">
      <selection activeCell="L41" sqref="L41"/>
    </sheetView>
  </sheetViews>
  <sheetFormatPr defaultRowHeight="12.75" x14ac:dyDescent="0.2"/>
  <cols>
    <col min="1" max="2" width="9.140625" style="108"/>
    <col min="3" max="3" width="52.42578125" style="108" customWidth="1"/>
    <col min="4" max="4" width="18.28515625" style="108" customWidth="1"/>
    <col min="5" max="5" width="23.5703125" style="108" customWidth="1"/>
    <col min="6" max="6" width="21.42578125" style="108" customWidth="1"/>
    <col min="7" max="7" width="15.85546875" style="108" customWidth="1"/>
    <col min="8" max="8" width="14.5703125" style="108" customWidth="1"/>
    <col min="9" max="9" width="18.140625" style="108" customWidth="1"/>
    <col min="10" max="10" width="16.140625" style="108" customWidth="1"/>
    <col min="11" max="11" width="15" style="108" customWidth="1"/>
    <col min="12" max="12" width="14.140625" style="108" customWidth="1"/>
    <col min="13" max="13" width="15.140625" style="108" customWidth="1"/>
    <col min="14" max="16384" width="9.140625" style="108"/>
  </cols>
  <sheetData>
    <row r="1" spans="3:7" x14ac:dyDescent="0.2">
      <c r="C1" s="117" t="s">
        <v>383</v>
      </c>
    </row>
    <row r="2" spans="3:7" ht="13.5" thickBot="1" x14ac:dyDescent="0.25"/>
    <row r="3" spans="3:7" x14ac:dyDescent="0.2">
      <c r="C3" s="102" t="s">
        <v>330</v>
      </c>
      <c r="D3" s="103" t="s">
        <v>2</v>
      </c>
      <c r="E3" s="104" t="s">
        <v>382</v>
      </c>
      <c r="F3" s="188"/>
      <c r="G3" s="188"/>
    </row>
    <row r="4" spans="3:7" x14ac:dyDescent="0.2">
      <c r="C4" s="138"/>
      <c r="D4" s="139">
        <v>376484</v>
      </c>
      <c r="E4" s="190">
        <v>208745</v>
      </c>
      <c r="F4" s="187"/>
      <c r="G4" s="187"/>
    </row>
    <row r="5" spans="3:7" s="22" customFormat="1" ht="13.5" thickBot="1" x14ac:dyDescent="0.25">
      <c r="C5" s="128" t="s">
        <v>420</v>
      </c>
      <c r="D5" s="129"/>
      <c r="E5" s="191">
        <v>0.55400000000000005</v>
      </c>
      <c r="F5" s="189"/>
      <c r="G5" s="119"/>
    </row>
    <row r="6" spans="3:7" s="22" customFormat="1" ht="13.5" thickBot="1" x14ac:dyDescent="0.25">
      <c r="D6" s="118"/>
      <c r="E6" s="119"/>
      <c r="F6" s="119"/>
      <c r="G6" s="119"/>
    </row>
    <row r="7" spans="3:7" ht="38.25" x14ac:dyDescent="0.2">
      <c r="C7" s="102" t="s">
        <v>331</v>
      </c>
      <c r="D7" s="103" t="s">
        <v>103</v>
      </c>
      <c r="E7" s="103" t="s">
        <v>105</v>
      </c>
      <c r="F7" s="104" t="s">
        <v>107</v>
      </c>
      <c r="G7" s="120"/>
    </row>
    <row r="8" spans="3:7" s="22" customFormat="1" x14ac:dyDescent="0.2">
      <c r="C8" s="142"/>
      <c r="D8" s="143" t="s">
        <v>384</v>
      </c>
      <c r="E8" s="144">
        <v>5.7</v>
      </c>
      <c r="F8" s="145">
        <v>8.6999999999999993</v>
      </c>
      <c r="G8" s="121"/>
    </row>
    <row r="9" spans="3:7" ht="13.5" thickBot="1" x14ac:dyDescent="0.25">
      <c r="C9" s="128" t="s">
        <v>369</v>
      </c>
      <c r="D9" s="114"/>
      <c r="E9" s="114"/>
      <c r="F9" s="115"/>
    </row>
    <row r="10" spans="3:7" x14ac:dyDescent="0.2">
      <c r="D10" s="109"/>
      <c r="E10" s="110"/>
      <c r="F10" s="110"/>
    </row>
    <row r="11" spans="3:7" x14ac:dyDescent="0.2">
      <c r="C11" s="176" t="s">
        <v>332</v>
      </c>
      <c r="D11" s="176" t="s">
        <v>333</v>
      </c>
      <c r="E11" s="176"/>
    </row>
    <row r="12" spans="3:7" s="22" customFormat="1" ht="13.5" thickBot="1" x14ac:dyDescent="0.25"/>
    <row r="13" spans="3:7" x14ac:dyDescent="0.2">
      <c r="C13" s="102" t="s">
        <v>334</v>
      </c>
      <c r="D13" s="136"/>
      <c r="E13" s="136"/>
      <c r="F13" s="136"/>
      <c r="G13" s="192"/>
    </row>
    <row r="14" spans="3:7" x14ac:dyDescent="0.2">
      <c r="C14" s="193"/>
      <c r="D14" s="108" t="s">
        <v>385</v>
      </c>
      <c r="G14" s="194"/>
    </row>
    <row r="15" spans="3:7" ht="13.5" thickBot="1" x14ac:dyDescent="0.25">
      <c r="C15" s="128" t="s">
        <v>386</v>
      </c>
      <c r="D15" s="114"/>
      <c r="E15" s="114"/>
      <c r="F15" s="114"/>
      <c r="G15" s="115"/>
    </row>
    <row r="16" spans="3:7" s="22" customFormat="1" ht="13.5" thickBot="1" x14ac:dyDescent="0.25"/>
    <row r="17" spans="3:13" ht="51" x14ac:dyDescent="0.2">
      <c r="C17" s="111" t="s">
        <v>335</v>
      </c>
      <c r="D17" s="112" t="s">
        <v>336</v>
      </c>
      <c r="E17" s="112" t="s">
        <v>342</v>
      </c>
      <c r="F17" s="112" t="s">
        <v>349</v>
      </c>
      <c r="G17" s="112" t="s">
        <v>343</v>
      </c>
      <c r="H17" s="112" t="s">
        <v>344</v>
      </c>
      <c r="I17" s="112" t="s">
        <v>345</v>
      </c>
      <c r="J17" s="112" t="s">
        <v>346</v>
      </c>
      <c r="K17" s="113" t="s">
        <v>347</v>
      </c>
    </row>
    <row r="18" spans="3:13" x14ac:dyDescent="0.2">
      <c r="C18" s="138"/>
      <c r="D18" s="139" t="s">
        <v>384</v>
      </c>
      <c r="E18" s="140">
        <v>94.9</v>
      </c>
      <c r="F18" s="140">
        <v>0.2</v>
      </c>
      <c r="G18" s="140">
        <v>2.2683642199297283</v>
      </c>
      <c r="H18" s="140">
        <v>0.7</v>
      </c>
      <c r="I18" s="140">
        <v>1.1000000000000001</v>
      </c>
      <c r="J18" s="140">
        <v>0.3</v>
      </c>
      <c r="K18" s="141">
        <v>9.6671806064855009E-2</v>
      </c>
    </row>
    <row r="19" spans="3:13" ht="13.5" thickBot="1" x14ac:dyDescent="0.25">
      <c r="C19" s="128" t="s">
        <v>369</v>
      </c>
      <c r="D19" s="105"/>
      <c r="E19" s="106"/>
      <c r="F19" s="106"/>
      <c r="G19" s="106"/>
      <c r="H19" s="106"/>
      <c r="I19" s="106"/>
      <c r="J19" s="106"/>
      <c r="K19" s="107"/>
    </row>
    <row r="20" spans="3:13" s="22" customFormat="1" ht="13.5" thickBot="1" x14ac:dyDescent="0.25">
      <c r="D20" s="118"/>
      <c r="E20" s="119"/>
      <c r="F20" s="119"/>
      <c r="G20" s="119"/>
      <c r="H20" s="119"/>
      <c r="I20" s="119"/>
      <c r="J20" s="119"/>
      <c r="K20" s="119"/>
    </row>
    <row r="21" spans="3:13" ht="25.5" x14ac:dyDescent="0.2">
      <c r="C21" s="111" t="s">
        <v>350</v>
      </c>
      <c r="D21" s="112" t="s">
        <v>336</v>
      </c>
      <c r="E21" s="112" t="s">
        <v>359</v>
      </c>
      <c r="F21" s="112" t="s">
        <v>360</v>
      </c>
      <c r="G21" s="112" t="s">
        <v>361</v>
      </c>
      <c r="H21" s="112" t="s">
        <v>362</v>
      </c>
      <c r="I21" s="112" t="s">
        <v>363</v>
      </c>
      <c r="J21" s="112" t="s">
        <v>364</v>
      </c>
      <c r="K21" s="112" t="s">
        <v>365</v>
      </c>
      <c r="L21" s="112" t="s">
        <v>366</v>
      </c>
      <c r="M21" s="113" t="s">
        <v>367</v>
      </c>
    </row>
    <row r="22" spans="3:13" x14ac:dyDescent="0.2">
      <c r="C22" s="138"/>
      <c r="D22" s="139" t="s">
        <v>384</v>
      </c>
      <c r="E22" s="146">
        <v>60.7</v>
      </c>
      <c r="F22" s="146">
        <v>0.4</v>
      </c>
      <c r="G22" s="146">
        <v>0.2</v>
      </c>
      <c r="H22" s="146">
        <v>0.1</v>
      </c>
      <c r="I22" s="146">
        <v>0.4</v>
      </c>
      <c r="J22" s="146">
        <v>0</v>
      </c>
      <c r="K22" s="146">
        <v>0.7</v>
      </c>
      <c r="L22" s="146">
        <v>29.5</v>
      </c>
      <c r="M22" s="147">
        <v>7.9</v>
      </c>
    </row>
    <row r="23" spans="3:13" ht="13.5" thickBot="1" x14ac:dyDescent="0.25">
      <c r="C23" s="128" t="s">
        <v>369</v>
      </c>
      <c r="D23" s="114"/>
      <c r="E23" s="114"/>
      <c r="F23" s="114"/>
      <c r="G23" s="114"/>
      <c r="H23" s="114"/>
      <c r="I23" s="114"/>
      <c r="J23" s="114"/>
      <c r="K23" s="114"/>
      <c r="L23" s="114"/>
      <c r="M23" s="115"/>
    </row>
    <row r="24" spans="3:13" s="22" customFormat="1" ht="13.5" thickBot="1" x14ac:dyDescent="0.25"/>
    <row r="25" spans="3:13" ht="63.75" x14ac:dyDescent="0.2">
      <c r="C25" s="111" t="s">
        <v>351</v>
      </c>
      <c r="D25" s="112" t="s">
        <v>37</v>
      </c>
      <c r="E25" s="112" t="s">
        <v>38</v>
      </c>
      <c r="F25" s="113" t="s">
        <v>39</v>
      </c>
    </row>
    <row r="26" spans="3:13" x14ac:dyDescent="0.2">
      <c r="C26" s="195" t="s">
        <v>389</v>
      </c>
      <c r="D26" s="139"/>
      <c r="E26" s="139"/>
      <c r="F26" s="148"/>
    </row>
    <row r="27" spans="3:13" ht="13.5" thickBot="1" x14ac:dyDescent="0.25">
      <c r="C27" s="128" t="s">
        <v>369</v>
      </c>
      <c r="D27" s="105"/>
      <c r="E27" s="105"/>
      <c r="F27" s="116"/>
    </row>
    <row r="28" spans="3:13" s="22" customFormat="1" ht="13.5" thickBot="1" x14ac:dyDescent="0.25">
      <c r="D28" s="118"/>
      <c r="E28" s="118"/>
    </row>
    <row r="29" spans="3:13" x14ac:dyDescent="0.2">
      <c r="C29" s="102" t="s">
        <v>352</v>
      </c>
      <c r="D29" s="103" t="s">
        <v>2</v>
      </c>
      <c r="E29" s="103" t="s">
        <v>3</v>
      </c>
      <c r="F29" s="103" t="s">
        <v>46</v>
      </c>
      <c r="G29" s="103" t="s">
        <v>4</v>
      </c>
      <c r="H29" s="104" t="s">
        <v>47</v>
      </c>
    </row>
    <row r="30" spans="3:13" x14ac:dyDescent="0.2">
      <c r="C30" s="138"/>
      <c r="D30" s="139" t="s">
        <v>384</v>
      </c>
      <c r="E30" s="139">
        <v>103722</v>
      </c>
      <c r="F30" s="140">
        <v>49.7</v>
      </c>
      <c r="G30" s="139">
        <v>105023</v>
      </c>
      <c r="H30" s="141">
        <v>50.3</v>
      </c>
    </row>
    <row r="31" spans="3:13" ht="13.5" thickBot="1" x14ac:dyDescent="0.25">
      <c r="C31" s="128" t="s">
        <v>368</v>
      </c>
      <c r="D31" s="105"/>
      <c r="E31" s="105"/>
      <c r="F31" s="106"/>
      <c r="G31" s="105"/>
      <c r="H31" s="107"/>
    </row>
    <row r="32" spans="3:13" ht="13.5" thickBot="1" x14ac:dyDescent="0.25">
      <c r="D32" s="109"/>
      <c r="E32" s="109"/>
      <c r="F32" s="110"/>
      <c r="G32" s="109"/>
      <c r="H32" s="110"/>
    </row>
    <row r="33" spans="3:9" ht="38.25" x14ac:dyDescent="0.2">
      <c r="C33" s="181" t="s">
        <v>353</v>
      </c>
      <c r="D33" s="153" t="s">
        <v>387</v>
      </c>
      <c r="E33" s="153" t="s">
        <v>379</v>
      </c>
      <c r="F33" s="154" t="s">
        <v>380</v>
      </c>
    </row>
    <row r="34" spans="3:9" x14ac:dyDescent="0.2">
      <c r="C34" s="127"/>
      <c r="D34" s="182" t="s">
        <v>384</v>
      </c>
      <c r="E34" s="150">
        <v>51.2</v>
      </c>
      <c r="F34" s="183">
        <v>0.18145669768462563</v>
      </c>
    </row>
    <row r="35" spans="3:9" ht="13.5" thickBot="1" x14ac:dyDescent="0.25">
      <c r="C35" s="128" t="s">
        <v>369</v>
      </c>
      <c r="D35" s="114"/>
      <c r="E35" s="114"/>
      <c r="F35" s="115"/>
    </row>
    <row r="36" spans="3:9" ht="13.5" thickBot="1" x14ac:dyDescent="0.25"/>
    <row r="37" spans="3:9" ht="51" x14ac:dyDescent="0.2">
      <c r="C37" s="111" t="s">
        <v>354</v>
      </c>
      <c r="D37" s="112" t="s">
        <v>118</v>
      </c>
      <c r="E37" s="112" t="s">
        <v>119</v>
      </c>
      <c r="F37" s="112" t="s">
        <v>120</v>
      </c>
      <c r="G37" s="136"/>
      <c r="H37" s="137" t="s">
        <v>371</v>
      </c>
      <c r="I37" s="104" t="s">
        <v>372</v>
      </c>
    </row>
    <row r="38" spans="3:9" x14ac:dyDescent="0.2">
      <c r="C38" s="138"/>
      <c r="D38" s="139" t="s">
        <v>384</v>
      </c>
      <c r="E38" s="139">
        <v>29700</v>
      </c>
      <c r="F38" s="140">
        <v>13.8</v>
      </c>
      <c r="G38" s="146"/>
      <c r="H38" s="163">
        <v>3800</v>
      </c>
      <c r="I38" s="147">
        <v>2</v>
      </c>
    </row>
    <row r="39" spans="3:9" ht="13.5" thickBot="1" x14ac:dyDescent="0.25">
      <c r="C39" s="128" t="s">
        <v>369</v>
      </c>
      <c r="D39" s="105"/>
      <c r="E39" s="105"/>
      <c r="F39" s="106"/>
      <c r="G39" s="114"/>
      <c r="H39" s="164" t="s">
        <v>374</v>
      </c>
      <c r="I39" s="115"/>
    </row>
    <row r="40" spans="3:9" s="22" customFormat="1" ht="13.5" thickBot="1" x14ac:dyDescent="0.25">
      <c r="D40" s="118"/>
      <c r="E40" s="118"/>
      <c r="F40" s="119"/>
    </row>
    <row r="41" spans="3:9" ht="153" x14ac:dyDescent="0.2">
      <c r="C41" s="111" t="s">
        <v>355</v>
      </c>
      <c r="D41" s="152" t="s">
        <v>321</v>
      </c>
      <c r="E41" s="153" t="s">
        <v>324</v>
      </c>
      <c r="F41" s="153" t="s">
        <v>325</v>
      </c>
      <c r="G41" s="153" t="s">
        <v>328</v>
      </c>
      <c r="H41" s="154" t="s">
        <v>329</v>
      </c>
    </row>
    <row r="42" spans="3:9" ht="15" x14ac:dyDescent="0.25">
      <c r="C42" s="195" t="s">
        <v>388</v>
      </c>
      <c r="G42" s="149"/>
      <c r="H42" s="165"/>
    </row>
    <row r="43" spans="3:9" ht="15.75" thickBot="1" x14ac:dyDescent="0.3">
      <c r="C43" s="128" t="s">
        <v>369</v>
      </c>
      <c r="D43" s="155">
        <v>158738</v>
      </c>
      <c r="E43" s="156">
        <v>6874</v>
      </c>
      <c r="F43" s="157">
        <v>4.3304060779397497</v>
      </c>
      <c r="G43" s="156">
        <v>36962.427934841704</v>
      </c>
      <c r="H43" s="158">
        <v>23.285179311092303</v>
      </c>
    </row>
    <row r="44" spans="3:9" ht="15" x14ac:dyDescent="0.25">
      <c r="C44" s="126"/>
      <c r="D44" s="143"/>
      <c r="E44" s="149"/>
      <c r="F44" s="150"/>
      <c r="G44" s="149"/>
      <c r="H44" s="151"/>
    </row>
    <row r="45" spans="3:9" ht="15.75" thickBot="1" x14ac:dyDescent="0.3">
      <c r="C45" s="146"/>
      <c r="D45" s="143"/>
      <c r="E45" s="149"/>
      <c r="F45" s="150"/>
      <c r="G45" s="149"/>
      <c r="H45" s="151"/>
    </row>
    <row r="46" spans="3:9" ht="38.25" x14ac:dyDescent="0.2">
      <c r="C46" s="111" t="s">
        <v>356</v>
      </c>
      <c r="D46" s="159" t="s">
        <v>129</v>
      </c>
      <c r="E46" s="159" t="s">
        <v>131</v>
      </c>
      <c r="F46" s="160" t="s">
        <v>130</v>
      </c>
    </row>
    <row r="47" spans="3:9" ht="15" x14ac:dyDescent="0.25">
      <c r="C47" s="195" t="s">
        <v>388</v>
      </c>
      <c r="D47" s="166">
        <v>158738</v>
      </c>
      <c r="E47" s="166">
        <v>12110</v>
      </c>
      <c r="F47" s="167">
        <v>7.6289231311973182</v>
      </c>
    </row>
    <row r="48" spans="3:9" ht="15.75" thickBot="1" x14ac:dyDescent="0.3">
      <c r="C48" s="128" t="s">
        <v>369</v>
      </c>
      <c r="D48" s="161"/>
      <c r="E48" s="161"/>
      <c r="F48" s="162"/>
    </row>
    <row r="49" spans="3:9" ht="15.75" thickBot="1" x14ac:dyDescent="0.3">
      <c r="D49" s="123"/>
      <c r="E49" s="123"/>
      <c r="F49" s="124"/>
    </row>
    <row r="50" spans="3:9" ht="51" x14ac:dyDescent="0.2">
      <c r="C50" s="111" t="s">
        <v>357</v>
      </c>
      <c r="D50" s="159" t="s">
        <v>123</v>
      </c>
      <c r="E50" s="168" t="s">
        <v>124</v>
      </c>
      <c r="F50" s="168" t="s">
        <v>125</v>
      </c>
      <c r="G50" s="168" t="s">
        <v>126</v>
      </c>
      <c r="H50" s="168" t="s">
        <v>127</v>
      </c>
      <c r="I50" s="169" t="s">
        <v>128</v>
      </c>
    </row>
    <row r="51" spans="3:9" x14ac:dyDescent="0.2">
      <c r="C51" s="195" t="s">
        <v>388</v>
      </c>
      <c r="D51" s="143">
        <v>158738</v>
      </c>
      <c r="E51" s="173">
        <v>45.206566795600295</v>
      </c>
      <c r="F51" s="173">
        <v>34.429059204475301</v>
      </c>
      <c r="G51" s="173">
        <v>16.880646096082856</v>
      </c>
      <c r="H51" s="173">
        <v>3.1989819702906672</v>
      </c>
      <c r="I51" s="174">
        <v>0.28474593355088257</v>
      </c>
    </row>
    <row r="52" spans="3:9" ht="13.5" thickBot="1" x14ac:dyDescent="0.25">
      <c r="C52" s="128" t="s">
        <v>369</v>
      </c>
      <c r="D52" s="170"/>
      <c r="E52" s="171"/>
      <c r="F52" s="171"/>
      <c r="G52" s="171"/>
      <c r="H52" s="171"/>
      <c r="I52" s="172"/>
    </row>
    <row r="53" spans="3:9" ht="13.5" thickBot="1" x14ac:dyDescent="0.25">
      <c r="D53" s="122"/>
      <c r="E53" s="125"/>
      <c r="F53" s="125"/>
      <c r="G53" s="125"/>
      <c r="H53" s="125"/>
      <c r="I53" s="125"/>
    </row>
    <row r="54" spans="3:9" ht="102" x14ac:dyDescent="0.2">
      <c r="C54" s="111" t="s">
        <v>358</v>
      </c>
      <c r="D54" s="113" t="s">
        <v>81</v>
      </c>
    </row>
    <row r="55" spans="3:9" x14ac:dyDescent="0.2">
      <c r="C55" s="195" t="s">
        <v>388</v>
      </c>
      <c r="D55" s="175">
        <v>4491</v>
      </c>
    </row>
    <row r="56" spans="3:9" ht="13.5" thickBot="1" x14ac:dyDescent="0.25">
      <c r="C56" s="128" t="s">
        <v>369</v>
      </c>
      <c r="D56" s="115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Meta data</vt:lpstr>
      <vt:lpstr>Age</vt:lpstr>
      <vt:lpstr>Sex</vt:lpstr>
      <vt:lpstr>Ethnicity</vt:lpstr>
      <vt:lpstr>Disability</vt:lpstr>
      <vt:lpstr>Religion</vt:lpstr>
      <vt:lpstr>Marriage &amp; Civil Partnership</vt:lpstr>
      <vt:lpstr>Sexual Orientation</vt:lpstr>
      <vt:lpstr>Military Families</vt:lpstr>
      <vt:lpstr>Unpaid Care</vt:lpstr>
      <vt:lpstr>Paid Care</vt:lpstr>
      <vt:lpstr>Household Deprivation</vt:lpstr>
      <vt:lpstr>Lone Parents</vt:lpstr>
      <vt:lpstr>Rural Isolation</vt:lpstr>
      <vt:lpstr>Country of birth</vt:lpstr>
      <vt:lpstr>Dorset Council</vt:lpstr>
      <vt:lpstr>Dorset Council 16-64 Age Group</vt:lpstr>
    </vt:vector>
  </TitlesOfParts>
  <Company>Dorset County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P Jackson</dc:creator>
  <cp:lastModifiedBy>Rebecca Murphy</cp:lastModifiedBy>
  <cp:lastPrinted>2019-03-26T11:41:56Z</cp:lastPrinted>
  <dcterms:created xsi:type="dcterms:W3CDTF">2016-06-27T14:27:50Z</dcterms:created>
  <dcterms:modified xsi:type="dcterms:W3CDTF">2019-11-14T16:10:44Z</dcterms:modified>
</cp:coreProperties>
</file>