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Projects\UNEMPLOYMENT\2022\"/>
    </mc:Choice>
  </mc:AlternateContent>
  <xr:revisionPtr revIDLastSave="0" documentId="13_ncr:1_{F75E2186-9149-464F-B463-640374FC2CD9}" xr6:coauthVersionLast="46" xr6:coauthVersionMax="46" xr10:uidLastSave="{00000000-0000-0000-0000-000000000000}"/>
  <bookViews>
    <workbookView xWindow="-110" yWindow="-110" windowWidth="19420" windowHeight="10420" activeTab="1" xr2:uid="{00000000-000D-0000-FFFF-FFFF00000000}"/>
  </bookViews>
  <sheets>
    <sheet name="Metadata" sheetId="9" r:id="rId1"/>
    <sheet name="PLEASE NOTE" sheetId="10" r:id="rId2"/>
    <sheet name="Age 16+" sheetId="1" r:id="rId3"/>
    <sheet name="Age 16+ %" sheetId="2" r:id="rId4"/>
    <sheet name="Aged 16-24" sheetId="3" r:id="rId5"/>
    <sheet name="Aged 16-24 %" sheetId="4" r:id="rId6"/>
    <sheet name="Aged 25-49" sheetId="5" r:id="rId7"/>
    <sheet name="Aged 25-49 %" sheetId="6" r:id="rId8"/>
    <sheet name="Aged 50+" sheetId="7" r:id="rId9"/>
    <sheet name="Aged 50+ %" sheetId="8" r:id="rId10"/>
  </sheets>
  <externalReferences>
    <externalReference r:id="rId11"/>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10" i="8" l="1"/>
  <c r="BW11" i="8"/>
  <c r="BW12" i="8"/>
  <c r="BW13" i="8"/>
  <c r="BW14" i="8"/>
  <c r="BW15" i="8"/>
  <c r="BW16" i="8"/>
  <c r="BW17" i="8"/>
  <c r="BW18" i="8"/>
  <c r="BW19" i="8"/>
  <c r="BW20" i="8"/>
  <c r="BW21" i="8"/>
  <c r="BW22" i="8"/>
  <c r="BW23" i="8"/>
  <c r="BW24" i="8"/>
  <c r="BW10" i="6"/>
  <c r="BW11" i="6"/>
  <c r="BW12" i="6"/>
  <c r="BW13" i="6"/>
  <c r="BW14" i="6"/>
  <c r="BW15" i="6"/>
  <c r="BW16" i="6"/>
  <c r="BW17" i="6"/>
  <c r="BW18" i="6"/>
  <c r="BW19" i="6"/>
  <c r="BW20" i="6"/>
  <c r="BW21" i="6"/>
  <c r="BW22" i="6"/>
  <c r="BW23" i="6"/>
  <c r="BW24" i="6"/>
  <c r="BW10" i="4"/>
  <c r="BW11" i="4"/>
  <c r="BW12" i="4"/>
  <c r="BW13" i="4"/>
  <c r="BW14" i="4"/>
  <c r="BW15" i="4"/>
  <c r="BW16" i="4"/>
  <c r="BW17" i="4"/>
  <c r="BW18" i="4"/>
  <c r="BW19" i="4"/>
  <c r="BW20" i="4"/>
  <c r="BW21" i="4"/>
  <c r="BW22" i="4"/>
  <c r="BW23" i="4"/>
  <c r="BW24" i="4"/>
  <c r="BV10" i="8"/>
  <c r="BV11" i="8"/>
  <c r="BV12" i="8"/>
  <c r="BV13" i="8"/>
  <c r="BV14" i="8"/>
  <c r="BV15" i="8"/>
  <c r="BV16" i="8"/>
  <c r="BV17" i="8"/>
  <c r="BV18" i="8"/>
  <c r="BV19" i="8"/>
  <c r="BV20" i="8"/>
  <c r="BV21" i="8"/>
  <c r="BV22" i="8"/>
  <c r="BV23" i="8"/>
  <c r="BV24" i="8"/>
  <c r="BV10" i="6"/>
  <c r="BV11" i="6"/>
  <c r="BV12" i="6"/>
  <c r="BV13" i="6"/>
  <c r="BV14" i="6"/>
  <c r="BV15" i="6"/>
  <c r="BV16" i="6"/>
  <c r="BV17" i="6"/>
  <c r="BV18" i="6"/>
  <c r="BV19" i="6"/>
  <c r="BV20" i="6"/>
  <c r="BV21" i="6"/>
  <c r="BV22" i="6"/>
  <c r="BV23" i="6"/>
  <c r="BV24" i="6"/>
  <c r="BV10" i="4"/>
  <c r="BV11" i="4"/>
  <c r="BV12" i="4"/>
  <c r="BV13" i="4"/>
  <c r="BV14" i="4"/>
  <c r="BV15" i="4"/>
  <c r="BV16" i="4"/>
  <c r="BV17" i="4"/>
  <c r="BV18" i="4"/>
  <c r="BV19" i="4"/>
  <c r="BV20" i="4"/>
  <c r="BV21" i="4"/>
  <c r="BV22" i="4"/>
  <c r="BV23" i="4"/>
  <c r="BV24" i="4"/>
  <c r="BU10" i="8"/>
  <c r="BU11" i="8"/>
  <c r="BU12" i="8"/>
  <c r="BU13" i="8"/>
  <c r="BU14" i="8"/>
  <c r="BU15" i="8"/>
  <c r="BU16" i="8"/>
  <c r="BU17" i="8"/>
  <c r="BU18" i="8"/>
  <c r="BU19" i="8"/>
  <c r="BU20" i="8"/>
  <c r="BU21" i="8"/>
  <c r="BU22" i="8"/>
  <c r="BU23" i="8"/>
  <c r="BU24" i="8"/>
  <c r="BU10" i="6"/>
  <c r="BU11" i="6"/>
  <c r="BU12" i="6"/>
  <c r="BU13" i="6"/>
  <c r="BU14" i="6"/>
  <c r="BU15" i="6"/>
  <c r="BU16" i="6"/>
  <c r="BU17" i="6"/>
  <c r="BU18" i="6"/>
  <c r="BU19" i="6"/>
  <c r="BU20" i="6"/>
  <c r="BU21" i="6"/>
  <c r="BU22" i="6"/>
  <c r="BU23" i="6"/>
  <c r="BU24" i="6"/>
  <c r="BU10" i="4"/>
  <c r="BU11" i="4"/>
  <c r="BU12" i="4"/>
  <c r="BU13" i="4"/>
  <c r="BU14" i="4"/>
  <c r="BU15" i="4"/>
  <c r="BU16" i="4"/>
  <c r="BU17" i="4"/>
  <c r="BU18" i="4"/>
  <c r="BU19" i="4"/>
  <c r="BU20" i="4"/>
  <c r="BU21" i="4"/>
  <c r="BU22" i="4"/>
  <c r="BU23" i="4"/>
  <c r="BU24" i="4"/>
  <c r="BT10" i="6"/>
  <c r="BT11" i="6"/>
  <c r="BT12" i="6"/>
  <c r="BT13" i="6"/>
  <c r="BT14" i="6"/>
  <c r="BT15" i="6"/>
  <c r="BT16" i="6"/>
  <c r="BT17" i="6"/>
  <c r="BT18" i="6"/>
  <c r="BT19" i="6"/>
  <c r="BT20" i="6"/>
  <c r="BT21" i="6"/>
  <c r="BT22" i="6"/>
  <c r="BT23" i="6"/>
  <c r="BT24" i="6"/>
  <c r="BT10" i="4"/>
  <c r="BT11" i="4"/>
  <c r="BT12" i="4"/>
  <c r="BT13" i="4"/>
  <c r="BT14" i="4"/>
  <c r="BT15" i="4"/>
  <c r="BT16" i="4"/>
  <c r="BT17" i="4"/>
  <c r="BT18" i="4"/>
  <c r="BT19" i="4"/>
  <c r="BT20" i="4"/>
  <c r="BT21" i="4"/>
  <c r="BT22" i="4"/>
  <c r="BT23" i="4"/>
  <c r="BT24" i="4"/>
  <c r="BT10" i="8"/>
  <c r="BT11" i="8"/>
  <c r="BT12" i="8"/>
  <c r="BT13" i="8"/>
  <c r="BT14" i="8"/>
  <c r="BT15" i="8"/>
  <c r="BT16" i="8"/>
  <c r="BT17" i="8"/>
  <c r="BT18" i="8"/>
  <c r="BT19" i="8"/>
  <c r="BT20" i="8"/>
  <c r="BT21" i="8"/>
  <c r="BT22" i="8"/>
  <c r="BT23" i="8"/>
  <c r="BT24" i="8"/>
  <c r="BR10" i="8"/>
  <c r="BS10" i="8"/>
  <c r="BR11" i="8"/>
  <c r="BS11" i="8"/>
  <c r="BR12" i="8"/>
  <c r="BS12" i="8"/>
  <c r="BR13" i="8"/>
  <c r="BS13" i="8"/>
  <c r="BR14" i="8"/>
  <c r="BS14" i="8"/>
  <c r="BR15" i="8"/>
  <c r="BS15" i="8"/>
  <c r="BR16" i="8"/>
  <c r="BS16" i="8"/>
  <c r="BR17" i="8"/>
  <c r="BS17" i="8"/>
  <c r="BR18" i="8"/>
  <c r="BS18" i="8"/>
  <c r="BR19" i="8"/>
  <c r="BS19" i="8"/>
  <c r="BR20" i="8"/>
  <c r="BS20" i="8"/>
  <c r="BR21" i="8"/>
  <c r="BS21" i="8"/>
  <c r="BR22" i="8"/>
  <c r="BS22" i="8"/>
  <c r="BR23" i="8"/>
  <c r="BS23" i="8"/>
  <c r="BR24" i="8"/>
  <c r="BS24" i="8"/>
  <c r="BR10" i="6"/>
  <c r="BS10" i="6"/>
  <c r="BR11" i="6"/>
  <c r="BS11" i="6"/>
  <c r="BR12" i="6"/>
  <c r="BS12" i="6"/>
  <c r="BR13" i="6"/>
  <c r="BS13" i="6"/>
  <c r="BR14" i="6"/>
  <c r="BS14" i="6"/>
  <c r="BR15" i="6"/>
  <c r="BS15" i="6"/>
  <c r="BR16" i="6"/>
  <c r="BS16" i="6"/>
  <c r="BR17" i="6"/>
  <c r="BS17" i="6"/>
  <c r="BR18" i="6"/>
  <c r="BS18" i="6"/>
  <c r="BR19" i="6"/>
  <c r="BS19" i="6"/>
  <c r="BR20" i="6"/>
  <c r="BS20" i="6"/>
  <c r="BR21" i="6"/>
  <c r="BS21" i="6"/>
  <c r="BR22" i="6"/>
  <c r="BS22" i="6"/>
  <c r="BR23" i="6"/>
  <c r="BS23" i="6"/>
  <c r="BR24" i="6"/>
  <c r="BS24" i="6"/>
  <c r="BR10" i="4"/>
  <c r="BS10" i="4"/>
  <c r="BR11" i="4"/>
  <c r="BS11" i="4"/>
  <c r="BR12" i="4"/>
  <c r="BS12" i="4"/>
  <c r="BR13" i="4"/>
  <c r="BS13" i="4"/>
  <c r="BR14" i="4"/>
  <c r="BS14" i="4"/>
  <c r="BR15" i="4"/>
  <c r="BS15" i="4"/>
  <c r="BR16" i="4"/>
  <c r="BS16" i="4"/>
  <c r="BR17" i="4"/>
  <c r="BS17" i="4"/>
  <c r="BR18" i="4"/>
  <c r="BS18" i="4"/>
  <c r="BR19" i="4"/>
  <c r="BS19" i="4"/>
  <c r="BR20" i="4"/>
  <c r="BS20" i="4"/>
  <c r="BR21" i="4"/>
  <c r="BS21" i="4"/>
  <c r="BR22" i="4"/>
  <c r="BS22" i="4"/>
  <c r="BR23" i="4"/>
  <c r="BS23" i="4"/>
  <c r="BR24" i="4"/>
  <c r="BS24" i="4"/>
  <c r="BQ10" i="8"/>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<sst xmlns="http://schemas.openxmlformats.org/spreadsheetml/2006/main" count="887" uniqueCount="148">
  <si>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</si>
  <si>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</si>
  <si>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</si>
  <si>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</si>
  <si>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</si>
  <si>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</si>
  <si>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</si>
  <si>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</si>
  <si>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</si>
  <si>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</si>
  <si>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</si>
  <si>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</si>
  <si>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</si>
  <si>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</si>
  <si>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</si>
  <si>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</si>
  <si>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</si>
  <si>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</si>
  <si>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</si>
  <si>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</si>
  <si>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</si>
  <si>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</si>
  <si>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</si>
  <si>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</si>
  <si>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</si>
  <si>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</si>
  <si>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</si>
  <si>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</si>
  <si>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</si>
  <si>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</si>
  <si>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</si>
  <si>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</si>
  <si>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</si>
  <si>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</si>
  <si>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</si>
  <si>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</si>
  <si>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</si>
  <si>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</si>
  <si>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</si>
  <si>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</si>
  <si>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</si>
  <si>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</si>
  <si>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</si>
  <si>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</si>
  <si>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</si>
  <si>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</si>
  <si>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</si>
  <si>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</si>
  <si>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</si>
  <si>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</si>
  <si>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</si>
  <si>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</si>
  <si>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</si>
  <si>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</si>
  <si>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</si>
  <si>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</si>
  <si>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</si>
  <si>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</si>
  <si>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</si>
  <si>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</si>
  <si>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</si>
  <si>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</si>
  <si>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</si>
  <si>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</si>
  <si>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</si>
  <si>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</si>
  <si>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</si>
  <si>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</si>
  <si>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</si>
  <si>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</si>
  <si>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</si>
  <si>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</si>
  <si>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</si>
  <si>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</si>
  <si>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</si>
  <si>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</si>
  <si>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</si>
  <si>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</si>
  <si>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</si>
  <si>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</si>
  <si>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</si>
  <si>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</si>
  <si>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</si>
  <si>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</si>
  <si>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</si>
  <si>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</si>
  <si>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</si>
  <si>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</si>
  <si>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</si>
  <si>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</si>
  <si>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</si>
  <si>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</si>
  <si>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</si>
  <si>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</si>
  <si>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</si>
  <si>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</si>
  <si>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</si>
  <si>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</si>
  <si>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</si>
  <si>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</si>
  <si>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</si>
  <si>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</si>
  <si>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</si>
  <si>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</si>
  <si>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</si>
  <si>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</si>
  <si>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</si>
  <si>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</si>
  <si>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</si>
  <si>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</si>
  <si>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</si>
  <si>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</si>
  <si>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</si>
  <si>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</si>
  <si>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</si>
  <si>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</si>
  <si>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</si>
  <si>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</si>
  <si>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</si>
  <si>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</si>
  <si>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</si>
  <si>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</si>
  <si>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</si>
  <si>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</si>
  <si>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</si>
  <si>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</si>
  <si>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</si>
  <si>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</si>
  <si>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</si>
  <si>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</si>
  <si>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</si>
  <si>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</si>
  <si>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</si>
  <si>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</si>
  <si>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</si>
  <si>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</si>
  <si>
    <t>September 2021</t>
  </si>
  <si>
    <t>October 2021</t>
  </si>
  <si>
    <r>
      <rPr>
        <b/>
        <sz val="11"/>
        <color rgb="FF000000"/>
        <rFont val="Arial"/>
        <family val="2"/>
      </rPr>
      <t>Please note:</t>
    </r>
    <r>
      <rPr>
        <sz val="11"/>
        <color indexed="8"/>
        <rFont val="Arial"/>
        <family val="2"/>
      </rPr>
      <t xml:space="preserve"> we are currently working on a Labour Market dashboard that will replace these monthly spreadsheets. The dashboard will cover much more than just the Claimant Count, including unemployment, economically inactive and jobs advertised. Keep an eye on our website for its release: https://www.dorsetcouncil.gov.uk/your-community/statistics-and-census-information/dorset-insights </t>
    </r>
  </si>
  <si>
    <t>Dorset Insights - Dorset Council</t>
  </si>
  <si>
    <t>November 2021</t>
  </si>
  <si>
    <t>December 2021</t>
  </si>
  <si>
    <t>January 2022</t>
  </si>
  <si>
    <t>Dorset Labour Market - Dorset Council</t>
  </si>
  <si>
    <r>
      <rPr>
        <b/>
        <sz val="11"/>
        <color rgb="FF000000"/>
        <rFont val="Arial"/>
        <family val="2"/>
      </rPr>
      <t>Please note:</t>
    </r>
    <r>
      <rPr>
        <sz val="11"/>
        <color indexed="8"/>
        <rFont val="Arial"/>
        <family val="2"/>
      </rPr>
      <t xml:space="preserve"> This spreadsheet has now been replaced by our Labour Market dashboard. This update (February 2022 data, released March 2022) will be the last in this format.</t>
    </r>
  </si>
  <si>
    <t>This data will be published on our dashboard and will not be published as a spreadsheet.</t>
  </si>
  <si>
    <t>The new dashboard is available here:</t>
  </si>
  <si>
    <t>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</si>
</sst>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20" x14ac:knownFonts="1">
    <font>
      <sz val="11"/>
      <color indexed="8"/>
      <name val="Calibri"/>
      <family val="2"/>
      <scheme val="minor"/>
    </font>
    <font>
      <sz val="10"/>
      <name val="Arial"/>
      <family val="2"/>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amily val="2"/>
    </font>
    <font>
      <b/>
      <sz val="11"/>
      <color rgb="FF000000"/>
      <name val="Arial"/>
      <family val="2"/>
    </font>
    <font>
      <u/>
      <sz val="11"/>
      <color theme="10"/>
      <name val="Calibri"/>
      <family val="2"/>
      <scheme val="minor"/>
    </font>
    <font>
      <b/>
      <sz val="10"/>
      <name val="arial"/>
    </font>
    <font>
      <sz val="10"/>
      <name val="arial"/>
    </font>
    <font>
      <u/>
      <sz val="8"/>
      <color theme="10"/>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6" fillId="0" borderId="0" applyNumberFormat="0" applyFill="0" applyBorder="0" applyAlignment="0" applyProtection="0"/>
  </cellStyleXfs>
  <cellXfs count="52">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16" fillId="0" borderId="0" xfId="3"/>
    <xf numFmtId="3" fontId="1" fillId="0" borderId="0" xfId="0" applyNumberFormat="1" applyFont="1" applyAlignment="1">
      <alignment horizontal="right"/>
    </xf>
    <xf numFmtId="165" fontId="1"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5"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165"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0" fontId="8" fillId="0" borderId="0" xfId="0" applyFont="1" applyAlignment="1">
      <alignment horizontal="left"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vertical="top"/>
    </xf>
    <xf numFmtId="0" fontId="19" fillId="0" borderId="0" xfId="3" applyFont="1"/>
  </cellXfs>
  <cellStyles count="4">
    <cellStyle name="Hyperlink" xfId="3" builtinId="8"/>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ping.dorsetcouncil.gov.uk/statistics-and-insights/dashboards/Dashboard/dorset-labour-marke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orsetcouncil.gov.uk/your-community/statistics-and-census-information/dorset-insight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mapping.dorsetcouncil.gov.uk/statistics-and-insights/dashboards/Dashboard/dorset-labour-mark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rsetcouncil.gov.uk/your-community/statistics-and-census-information/dorset-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orsetcouncil.gov.uk/your-community/statistics-and-census-information/dorset-insight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4"/>
  <sheetViews>
    <sheetView topLeftCell="A13" workbookViewId="0">
      <selection activeCell="C35" sqref="C35"/>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44635</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3" ht="10.5" x14ac:dyDescent="0.25">
      <c r="A33" s="2" t="s">
        <v>112</v>
      </c>
      <c r="B33" s="7">
        <f>B6+31</f>
        <v>44666</v>
      </c>
      <c r="C33" s="3" t="s">
        <v>145</v>
      </c>
    </row>
    <row r="34" spans="1:3" ht="10.5" x14ac:dyDescent="0.25">
      <c r="C34" s="51" t="s">
        <v>143</v>
      </c>
    </row>
  </sheetData>
  <hyperlinks>
    <hyperlink ref="C34" r:id="rId1" display="https://mapping.dorsetcouncil.gov.uk/statistics-and-insights/dashboards/Dashboard/dorset-labour-market" xr:uid="{608DEBEE-FED0-4C2F-BA8B-3CEF2303C57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W32"/>
  <sheetViews>
    <sheetView workbookViewId="0">
      <pane xSplit="1" topLeftCell="BP1" activePane="topRight" state="frozen"/>
      <selection activeCell="BJ12" sqref="BJ12"/>
      <selection pane="topRight" activeCell="BV7" sqref="BV7"/>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41" t="s">
        <v>138</v>
      </c>
      <c r="BM2" s="42"/>
      <c r="BN2" s="42"/>
      <c r="BO2" s="42"/>
      <c r="BP2" s="42"/>
      <c r="BQ2" s="43"/>
    </row>
    <row r="3" spans="1:75" ht="28.5" customHeight="1" x14ac:dyDescent="0.3">
      <c r="A3" s="40" t="s">
        <v>113</v>
      </c>
      <c r="B3" s="40"/>
      <c r="C3" s="40"/>
      <c r="D3" s="40"/>
      <c r="E3" s="40"/>
      <c r="F3" s="40"/>
      <c r="G3" s="40"/>
      <c r="H3" s="40"/>
      <c r="I3" s="40"/>
      <c r="J3" s="40"/>
      <c r="BL3" s="44"/>
      <c r="BM3" s="45"/>
      <c r="BN3" s="45"/>
      <c r="BO3" s="45"/>
      <c r="BP3" s="45"/>
      <c r="BQ3" s="46"/>
    </row>
    <row r="4" spans="1:75" x14ac:dyDescent="0.3">
      <c r="BL4" s="44"/>
      <c r="BM4" s="45"/>
      <c r="BN4" s="45"/>
      <c r="BO4" s="45"/>
      <c r="BP4" s="45"/>
      <c r="BQ4" s="46"/>
    </row>
    <row r="5" spans="1:75" x14ac:dyDescent="0.3">
      <c r="A5" s="11" t="s">
        <v>1</v>
      </c>
      <c r="B5" s="11" t="s">
        <v>2</v>
      </c>
      <c r="BL5" s="47"/>
      <c r="BM5" s="48"/>
      <c r="BN5" s="48"/>
      <c r="BO5" s="48"/>
      <c r="BP5" s="48"/>
      <c r="BQ5" s="49"/>
    </row>
    <row r="6" spans="1:75" ht="14.5" x14ac:dyDescent="0.35">
      <c r="A6" s="11" t="s">
        <v>3</v>
      </c>
      <c r="B6" s="11" t="s">
        <v>70</v>
      </c>
      <c r="BL6" s="24" t="s">
        <v>139</v>
      </c>
    </row>
    <row r="7" spans="1:75" x14ac:dyDescent="0.3">
      <c r="A7" s="11" t="s">
        <v>5</v>
      </c>
      <c r="B7" s="11" t="s">
        <v>71</v>
      </c>
    </row>
    <row r="9" spans="1:7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c r="BR9" s="22" t="s">
        <v>136</v>
      </c>
      <c r="BS9" s="22" t="s">
        <v>137</v>
      </c>
      <c r="BT9" s="13" t="s">
        <v>140</v>
      </c>
      <c r="BU9" s="27" t="s">
        <v>141</v>
      </c>
      <c r="BV9" s="38" t="s">
        <v>142</v>
      </c>
      <c r="BW9" s="38" t="s">
        <v>147</v>
      </c>
    </row>
    <row r="10" spans="1:75"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25.320056899004268</v>
      </c>
      <c r="BR10" s="16">
        <f>'Aged 50+'!BR10/'Age 16+'!BR10*100</f>
        <v>24.905374716124147</v>
      </c>
      <c r="BS10" s="16">
        <f>'Aged 50+'!BS10/'Age 16+'!BS10*100</f>
        <v>24.821570182394925</v>
      </c>
      <c r="BT10" s="16">
        <f>'Aged 50+'!BT10/'Age 16+'!BT10*100</f>
        <v>25.184577522559476</v>
      </c>
      <c r="BU10" s="16">
        <f>'Aged 50+'!BU10/'Age 16+'!BU10*100</f>
        <v>25.10602205258694</v>
      </c>
      <c r="BV10" s="16">
        <f>'Aged 50+'!BV10/'Age 16+'!BV10*100</f>
        <v>25.8147512864494</v>
      </c>
      <c r="BW10" s="16">
        <f>'Aged 50+'!BW10/'Age 16+'!BW10*100</f>
        <v>25.313283208020049</v>
      </c>
    </row>
    <row r="11" spans="1:75"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29.765013054830288</v>
      </c>
      <c r="BR11" s="16">
        <f>'Aged 50+'!BR11/'Age 16+'!BR11*100</f>
        <v>29.684210526315791</v>
      </c>
      <c r="BS11" s="16">
        <f>'Aged 50+'!BS11/'Age 16+'!BS11*100</f>
        <v>29.403202328966522</v>
      </c>
      <c r="BT11" s="16">
        <f>'Aged 50+'!BT11/'Age 16+'!BT11*100</f>
        <v>29.567854435178166</v>
      </c>
      <c r="BU11" s="16">
        <f>'Aged 50+'!BU11/'Age 16+'!BU11*100</f>
        <v>29.760986892829607</v>
      </c>
      <c r="BV11" s="16">
        <f>'Aged 50+'!BV11/'Age 16+'!BV11*100</f>
        <v>29.954268292682929</v>
      </c>
      <c r="BW11" s="16">
        <f>'Aged 50+'!BW11/'Age 16+'!BW11*100</f>
        <v>29.253731343283583</v>
      </c>
    </row>
    <row r="12" spans="1:75"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28.732394366197184</v>
      </c>
      <c r="BR12" s="16">
        <f>'Aged 50+'!BR12/'Age 16+'!BR12*100</f>
        <v>28.593508500772796</v>
      </c>
      <c r="BS12" s="16">
        <f>'Aged 50+'!BS12/'Age 16+'!BS12*100</f>
        <v>28.594249201277954</v>
      </c>
      <c r="BT12" s="16">
        <f>'Aged 50+'!BT12/'Age 16+'!BT12*100</f>
        <v>28.040540540540544</v>
      </c>
      <c r="BU12" s="16">
        <f>'Aged 50+'!BU12/'Age 16+'!BU12*100</f>
        <v>27.979274611398964</v>
      </c>
      <c r="BV12" s="16">
        <f>'Aged 50+'!BV12/'Age 16+'!BV12*100</f>
        <v>27.652173913043477</v>
      </c>
      <c r="BW12" s="16">
        <f>'Aged 50+'!BW12/'Age 16+'!BW12*100</f>
        <v>26.962457337883961</v>
      </c>
    </row>
    <row r="13" spans="1:75"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27.850877192982455</v>
      </c>
      <c r="BR13" s="16">
        <f>'Aged 50+'!BR13/'Age 16+'!BR13*100</f>
        <v>27.637006482027104</v>
      </c>
      <c r="BS13" s="16">
        <f>'Aged 50+'!BS13/'Age 16+'!BS13*100</f>
        <v>27.445568843912909</v>
      </c>
      <c r="BT13" s="16">
        <f>'Aged 50+'!BT13/'Age 16+'!BT13*100</f>
        <v>27.580696708213488</v>
      </c>
      <c r="BU13" s="16">
        <f>'Aged 50+'!BU13/'Age 16+'!BU13*100</f>
        <v>27.626841243862522</v>
      </c>
      <c r="BV13" s="16">
        <f>'Aged 50+'!BV13/'Age 16+'!BV13*100</f>
        <v>27.939731411726171</v>
      </c>
      <c r="BW13" s="16">
        <f>'Aged 50+'!BW13/'Age 16+'!BW13*100</f>
        <v>27.313480627601667</v>
      </c>
    </row>
    <row r="14" spans="1:75"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29.743589743589745</v>
      </c>
      <c r="BR14" s="16">
        <f>'Aged 50+'!BR14/'Age 16+'!BR14*100</f>
        <v>30</v>
      </c>
      <c r="BS14" s="16">
        <f>'Aged 50+'!BS14/'Age 16+'!BS14*100</f>
        <v>28.823529411764703</v>
      </c>
      <c r="BT14" s="16">
        <f>'Aged 50+'!BT14/'Age 16+'!BT14*100</f>
        <v>30.625000000000004</v>
      </c>
      <c r="BU14" s="16">
        <f>'Aged 50+'!BU14/'Age 16+'!BU14*100</f>
        <v>31.168831168831169</v>
      </c>
      <c r="BV14" s="16">
        <f>'Aged 50+'!BV14/'Age 16+'!BV14*100</f>
        <v>31.578947368421051</v>
      </c>
      <c r="BW14" s="16">
        <f>'Aged 50+'!BW14/'Age 16+'!BW14*100</f>
        <v>30.463576158940398</v>
      </c>
    </row>
    <row r="15" spans="1:75"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29.166666666666668</v>
      </c>
      <c r="BR15" s="16">
        <f>'Aged 50+'!BR15/'Age 16+'!BR15*100</f>
        <v>29.953917050691242</v>
      </c>
      <c r="BS15" s="16">
        <f>'Aged 50+'!BS15/'Age 16+'!BS15*100</f>
        <v>29.756097560975608</v>
      </c>
      <c r="BT15" s="16">
        <f>'Aged 50+'!BT15/'Age 16+'!BT15*100</f>
        <v>29.230769230769234</v>
      </c>
      <c r="BU15" s="16">
        <f>'Aged 50+'!BU15/'Age 16+'!BU15*100</f>
        <v>28.947368421052634</v>
      </c>
      <c r="BV15" s="16">
        <f>'Aged 50+'!BV15/'Age 16+'!BV15*100</f>
        <v>30</v>
      </c>
      <c r="BW15" s="16">
        <f>'Aged 50+'!BW15/'Age 16+'!BW15*100</f>
        <v>27.604166666666668</v>
      </c>
    </row>
    <row r="16" spans="1:75"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29.741379310344829</v>
      </c>
      <c r="BR16" s="16">
        <f>'Aged 50+'!BR16/'Age 16+'!BR16*100</f>
        <v>29.411764705882355</v>
      </c>
      <c r="BS16" s="16">
        <f>'Aged 50+'!BS16/'Age 16+'!BS16*100</f>
        <v>29.439252336448597</v>
      </c>
      <c r="BT16" s="16">
        <f>'Aged 50+'!BT16/'Age 16+'!BT16*100</f>
        <v>28.780487804878046</v>
      </c>
      <c r="BU16" s="16">
        <f>'Aged 50+'!BU16/'Age 16+'!BU16*100</f>
        <v>29.207920792079207</v>
      </c>
      <c r="BV16" s="16">
        <f>'Aged 50+'!BV16/'Age 16+'!BV16*100</f>
        <v>30</v>
      </c>
      <c r="BW16" s="16">
        <f>'Aged 50+'!BW16/'Age 16+'!BW16*100</f>
        <v>29.064039408866993</v>
      </c>
    </row>
    <row r="17" spans="1:75"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30.994152046783626</v>
      </c>
      <c r="BR17" s="16">
        <f>'Aged 50+'!BR17/'Age 16+'!BR17*100</f>
        <v>30.909090909090907</v>
      </c>
      <c r="BS17" s="16">
        <f>'Aged 50+'!BS17/'Age 16+'!BS17*100</f>
        <v>29.11392405063291</v>
      </c>
      <c r="BT17" s="16">
        <f>'Aged 50+'!BT17/'Age 16+'!BT17*100</f>
        <v>30.405405405405407</v>
      </c>
      <c r="BU17" s="16">
        <f>'Aged 50+'!BU17/'Age 16+'!BU17*100</f>
        <v>29.72972972972973</v>
      </c>
      <c r="BV17" s="16">
        <f>'Aged 50+'!BV17/'Age 16+'!BV17*100</f>
        <v>28.571428571428569</v>
      </c>
      <c r="BW17" s="16">
        <f>'Aged 50+'!BW17/'Age 16+'!BW17*100</f>
        <v>28.75816993464052</v>
      </c>
    </row>
    <row r="18" spans="1:75"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31.343283582089555</v>
      </c>
      <c r="BR18" s="16">
        <f>'Aged 50+'!BR18/'Age 16+'!BR18*100</f>
        <v>30.693069306930692</v>
      </c>
      <c r="BS18" s="16">
        <f>'Aged 50+'!BS18/'Age 16+'!BS18*100</f>
        <v>30.100334448160538</v>
      </c>
      <c r="BT18" s="16">
        <f>'Aged 50+'!BT18/'Age 16+'!BT18*100</f>
        <v>31.11888111888112</v>
      </c>
      <c r="BU18" s="16">
        <f>'Aged 50+'!BU18/'Age 16+'!BU18*100</f>
        <v>31.785714285714285</v>
      </c>
      <c r="BV18" s="16">
        <f>'Aged 50+'!BV18/'Age 16+'!BV18*100</f>
        <v>31.690140845070424</v>
      </c>
      <c r="BW18" s="16">
        <f>'Aged 50+'!BW18/'Age 16+'!BW18*100</f>
        <v>31.03448275862069</v>
      </c>
    </row>
    <row r="19" spans="1:75"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28.133704735376046</v>
      </c>
      <c r="BR19" s="16">
        <f>'Aged 50+'!BR19/'Age 16+'!BR19*100</f>
        <v>28.235294117647058</v>
      </c>
      <c r="BS19" s="16">
        <f>'Aged 50+'!BS19/'Age 16+'!BS19*100</f>
        <v>28.658536585365852</v>
      </c>
      <c r="BT19" s="16">
        <f>'Aged 50+'!BT19/'Age 16+'!BT19*100</f>
        <v>28.307692307692307</v>
      </c>
      <c r="BU19" s="16">
        <f>'Aged 50+'!BU19/'Age 16+'!BU19*100</f>
        <v>28.260869565217391</v>
      </c>
      <c r="BV19" s="16">
        <f>'Aged 50+'!BV19/'Age 16+'!BV19*100</f>
        <v>28.023598820058996</v>
      </c>
      <c r="BW19" s="16">
        <f>'Aged 50+'!BW19/'Age 16+'!BW19*100</f>
        <v>28.490028490028489</v>
      </c>
    </row>
    <row r="20" spans="1:75"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29.768137621540763</v>
      </c>
      <c r="BR20" s="16">
        <f>'Aged 50+'!BR20/'Age 16+'!BR20*100</f>
        <v>29.614767255216695</v>
      </c>
      <c r="BS20" s="16">
        <f>'Aged 50+'!BS20/'Age 16+'!BS20*100</f>
        <v>29.485049833887047</v>
      </c>
      <c r="BT20" s="16">
        <f>'Aged 50+'!BT20/'Age 16+'!BT20*100</f>
        <v>29.421915444348578</v>
      </c>
      <c r="BU20" s="16">
        <f>'Aged 50+'!BU20/'Age 16+'!BU20*100</f>
        <v>29.571303587051617</v>
      </c>
      <c r="BV20" s="16">
        <f>'Aged 50+'!BV20/'Age 16+'!BV20*100</f>
        <v>29.741379310344829</v>
      </c>
      <c r="BW20" s="16">
        <f>'Aged 50+'!BW20/'Age 16+'!BW20*100</f>
        <v>29.100084104289319</v>
      </c>
    </row>
    <row r="21" spans="1:75"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26.741670272609259</v>
      </c>
      <c r="BR21" s="16">
        <f>'Aged 50+'!BR21/'Age 16+'!BR21*100</f>
        <v>26.443202979515828</v>
      </c>
      <c r="BS21" s="16">
        <f>'Aged 50+'!BS21/'Age 16+'!BS21*100</f>
        <v>26.251823043266892</v>
      </c>
      <c r="BT21" s="16">
        <f>'Aged 50+'!BT21/'Age 16+'!BT21*100</f>
        <v>26.497461928934008</v>
      </c>
      <c r="BU21" s="16">
        <f>'Aged 50+'!BU21/'Age 16+'!BU21*100</f>
        <v>26.464435146443517</v>
      </c>
      <c r="BV21" s="16">
        <f>'Aged 50+'!BV21/'Age 16+'!BV21*100</f>
        <v>26.821541710665258</v>
      </c>
      <c r="BW21" s="16">
        <f>'Aged 50+'!BW21/'Age 16+'!BW21*100</f>
        <v>26.215098241985523</v>
      </c>
    </row>
    <row r="22" spans="1:75"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25.545293770878363</v>
      </c>
      <c r="BR22" s="16">
        <f>'Aged 50+'!BR22/'Age 16+'!BR22*100</f>
        <v>25.458648501817876</v>
      </c>
      <c r="BS22" s="16">
        <f>'Aged 50+'!BS22/'Age 16+'!BS22*100</f>
        <v>25.418668051408545</v>
      </c>
      <c r="BT22" s="16">
        <f>'Aged 50+'!BT22/'Age 16+'!BT22*100</f>
        <v>25.453073705985517</v>
      </c>
      <c r="BU22" s="16">
        <f>'Aged 50+'!BU22/'Age 16+'!BU22*100</f>
        <v>25.55183012014529</v>
      </c>
      <c r="BV22" s="16">
        <f>'Aged 50+'!BV22/'Age 16+'!BV22*100</f>
        <v>25.647214728572106</v>
      </c>
      <c r="BW22" s="16">
        <f>'Aged 50+'!BW22/'Age 16+'!BW22*100</f>
        <v>25.318523358379615</v>
      </c>
    </row>
    <row r="23" spans="1:75"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24.256242505322749</v>
      </c>
      <c r="BR23" s="16">
        <f>'Aged 50+'!BR23/'Age 16+'!BR23*100</f>
        <v>24.260590610947212</v>
      </c>
      <c r="BS23" s="16">
        <f>'Aged 50+'!BS23/'Age 16+'!BS23*100</f>
        <v>24.353680057516684</v>
      </c>
      <c r="BT23" s="16">
        <f>'Aged 50+'!BT23/'Age 16+'!BT23*100</f>
        <v>24.504498378976454</v>
      </c>
      <c r="BU23" s="16">
        <f>'Aged 50+'!BU23/'Age 16+'!BU23*100</f>
        <v>24.746519855410568</v>
      </c>
      <c r="BV23" s="16">
        <f>'Aged 50+'!BV23/'Age 16+'!BV23*100</f>
        <v>24.900003603473749</v>
      </c>
      <c r="BW23" s="16">
        <f>'Aged 50+'!BW23/'Age 16+'!BW23*100</f>
        <v>24.555631241405017</v>
      </c>
    </row>
    <row r="24" spans="1:75"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24.211056110747901</v>
      </c>
      <c r="BR24" s="16">
        <f>'Aged 50+'!BR24/'Age 16+'!BR24*100</f>
        <v>24.216724272189509</v>
      </c>
      <c r="BS24" s="16">
        <f>'Aged 50+'!BS24/'Age 16+'!BS24*100</f>
        <v>24.301507366798255</v>
      </c>
      <c r="BT24" s="16">
        <f>'Aged 50+'!BT24/'Age 16+'!BT24*100</f>
        <v>24.453475418918678</v>
      </c>
      <c r="BU24" s="16">
        <f>'Aged 50+'!BU24/'Age 16+'!BU24*100</f>
        <v>24.689943792766371</v>
      </c>
      <c r="BV24" s="16">
        <f>'Aged 50+'!BV24/'Age 16+'!BV24*100</f>
        <v>24.841698576613521</v>
      </c>
      <c r="BW24" s="16">
        <f>'Aged 50+'!BW24/'Age 16+'!BW24*100</f>
        <v>24.492670201952162</v>
      </c>
    </row>
    <row r="26" spans="1:75" x14ac:dyDescent="0.3">
      <c r="A26" s="10" t="s">
        <v>68</v>
      </c>
    </row>
    <row r="27" spans="1:75" x14ac:dyDescent="0.3">
      <c r="A27" s="10" t="s">
        <v>60</v>
      </c>
    </row>
    <row r="28" spans="1:75" x14ac:dyDescent="0.3">
      <c r="A28" s="10" t="s">
        <v>61</v>
      </c>
    </row>
    <row r="29" spans="1:75" x14ac:dyDescent="0.3">
      <c r="A29" s="10" t="s">
        <v>62</v>
      </c>
    </row>
    <row r="30" spans="1:75" x14ac:dyDescent="0.3">
      <c r="A30" s="10" t="s">
        <v>63</v>
      </c>
    </row>
    <row r="31" spans="1:75" x14ac:dyDescent="0.3">
      <c r="A31" s="10" t="s">
        <v>64</v>
      </c>
    </row>
    <row r="32" spans="1:75"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7BE80266-06A5-4B62-AF14-5D7FB998496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1FB1B-81B0-457C-B495-9FF66286498B}">
  <dimension ref="B2:G5"/>
  <sheetViews>
    <sheetView tabSelected="1" workbookViewId="0">
      <selection activeCell="B5" sqref="B5"/>
    </sheetView>
  </sheetViews>
  <sheetFormatPr defaultRowHeight="14.5" x14ac:dyDescent="0.35"/>
  <sheetData>
    <row r="2" spans="2:7" ht="14.5" customHeight="1" x14ac:dyDescent="0.35">
      <c r="B2" s="50" t="s">
        <v>144</v>
      </c>
      <c r="C2" s="50"/>
      <c r="D2" s="50"/>
      <c r="E2" s="50"/>
      <c r="F2" s="50"/>
      <c r="G2" s="50"/>
    </row>
    <row r="3" spans="2:7" x14ac:dyDescent="0.35">
      <c r="B3" s="50"/>
      <c r="C3" s="50"/>
      <c r="D3" s="50"/>
      <c r="E3" s="50"/>
      <c r="F3" s="50"/>
      <c r="G3" s="50"/>
    </row>
    <row r="4" spans="2:7" x14ac:dyDescent="0.35">
      <c r="B4" s="50" t="s">
        <v>146</v>
      </c>
      <c r="F4" s="24" t="s">
        <v>143</v>
      </c>
    </row>
    <row r="5" spans="2:7" x14ac:dyDescent="0.35">
      <c r="B5" s="24"/>
    </row>
  </sheetData>
  <hyperlinks>
    <hyperlink ref="F4" r:id="rId1" display="https://mapping.dorsetcouncil.gov.uk/statistics-and-insights/dashboards/Dashboard/dorset-labour-market" xr:uid="{43315D16-A987-4FD4-A850-6505928ABCA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1"/>
  <sheetViews>
    <sheetView workbookViewId="0">
      <pane xSplit="1" topLeftCell="BO1" activePane="topRight" state="frozen"/>
      <selection pane="topRight" activeCell="BP4" sqref="BP4"/>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50"/>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4</v>
      </c>
      <c r="BL6" s="24" t="s">
        <v>139</v>
      </c>
    </row>
    <row r="7" spans="1:75" x14ac:dyDescent="0.3">
      <c r="A7" s="11" t="s">
        <v>5</v>
      </c>
      <c r="B7" s="11" t="s">
        <v>6</v>
      </c>
    </row>
    <row r="9" spans="1:7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c r="BR9" s="22" t="s">
        <v>136</v>
      </c>
      <c r="BS9" s="13" t="s">
        <v>137</v>
      </c>
      <c r="BT9" s="27" t="s">
        <v>140</v>
      </c>
      <c r="BU9" s="30" t="s">
        <v>141</v>
      </c>
      <c r="BV9" s="13" t="s">
        <v>142</v>
      </c>
      <c r="BW9" s="13" t="s">
        <v>147</v>
      </c>
    </row>
    <row r="10" spans="1:75"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7030</v>
      </c>
      <c r="BR10" s="23">
        <v>6605</v>
      </c>
      <c r="BS10" s="25">
        <v>6305</v>
      </c>
      <c r="BT10" s="28">
        <v>6095</v>
      </c>
      <c r="BU10" s="31">
        <v>5895</v>
      </c>
      <c r="BV10" s="25">
        <v>5830</v>
      </c>
      <c r="BW10" s="25">
        <v>5985</v>
      </c>
    </row>
    <row r="11" spans="1:75"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7660</v>
      </c>
      <c r="BR11" s="23">
        <v>7125</v>
      </c>
      <c r="BS11" s="25">
        <v>6870</v>
      </c>
      <c r="BT11" s="28">
        <v>6595</v>
      </c>
      <c r="BU11" s="31">
        <v>6485</v>
      </c>
      <c r="BV11" s="25">
        <v>6560</v>
      </c>
      <c r="BW11" s="25">
        <v>6700</v>
      </c>
    </row>
    <row r="12" spans="1:75"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3550</v>
      </c>
      <c r="BR12" s="23">
        <v>3235</v>
      </c>
      <c r="BS12" s="25">
        <v>3130</v>
      </c>
      <c r="BT12" s="28">
        <v>2960</v>
      </c>
      <c r="BU12" s="31">
        <v>2895</v>
      </c>
      <c r="BV12" s="25">
        <v>2875</v>
      </c>
      <c r="BW12" s="25">
        <v>2930</v>
      </c>
    </row>
    <row r="13" spans="1:75"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18240</v>
      </c>
      <c r="BR13" s="23">
        <v>16970</v>
      </c>
      <c r="BS13" s="25">
        <v>16305</v>
      </c>
      <c r="BT13" s="28">
        <v>15645</v>
      </c>
      <c r="BU13" s="31">
        <v>15275</v>
      </c>
      <c r="BV13" s="25">
        <v>15265</v>
      </c>
      <c r="BW13" s="25">
        <v>15615</v>
      </c>
    </row>
    <row r="14" spans="1:75"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975</v>
      </c>
      <c r="BR14" s="23">
        <v>900</v>
      </c>
      <c r="BS14" s="25">
        <v>850</v>
      </c>
      <c r="BT14" s="28">
        <v>800</v>
      </c>
      <c r="BU14" s="31">
        <v>770</v>
      </c>
      <c r="BV14" s="25">
        <v>760</v>
      </c>
      <c r="BW14" s="25">
        <v>755</v>
      </c>
    </row>
    <row r="15" spans="1:75"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1200</v>
      </c>
      <c r="BR15" s="23">
        <v>1085</v>
      </c>
      <c r="BS15" s="25">
        <v>1025</v>
      </c>
      <c r="BT15" s="28">
        <v>975</v>
      </c>
      <c r="BU15" s="31">
        <v>950</v>
      </c>
      <c r="BV15" s="25">
        <v>950</v>
      </c>
      <c r="BW15" s="25">
        <v>960</v>
      </c>
    </row>
    <row r="16" spans="1:75"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1160</v>
      </c>
      <c r="BR16" s="23">
        <v>1105</v>
      </c>
      <c r="BS16" s="25">
        <v>1070</v>
      </c>
      <c r="BT16" s="28">
        <v>1025</v>
      </c>
      <c r="BU16" s="31">
        <v>1010</v>
      </c>
      <c r="BV16" s="25">
        <v>1000</v>
      </c>
      <c r="BW16" s="25">
        <v>1015</v>
      </c>
    </row>
    <row r="17" spans="1:75"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855</v>
      </c>
      <c r="BR17" s="23">
        <v>825</v>
      </c>
      <c r="BS17" s="25">
        <v>790</v>
      </c>
      <c r="BT17" s="28">
        <v>740</v>
      </c>
      <c r="BU17" s="31">
        <v>740</v>
      </c>
      <c r="BV17" s="25">
        <v>735</v>
      </c>
      <c r="BW17" s="25">
        <v>765</v>
      </c>
    </row>
    <row r="18" spans="1:75"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1675</v>
      </c>
      <c r="BR18" s="23">
        <v>1515</v>
      </c>
      <c r="BS18" s="25">
        <v>1495</v>
      </c>
      <c r="BT18" s="28">
        <v>1430</v>
      </c>
      <c r="BU18" s="31">
        <v>1400</v>
      </c>
      <c r="BV18" s="25">
        <v>1420</v>
      </c>
      <c r="BW18" s="25">
        <v>1450</v>
      </c>
    </row>
    <row r="19" spans="1:75"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1795</v>
      </c>
      <c r="BR19" s="23">
        <v>1700</v>
      </c>
      <c r="BS19" s="25">
        <v>1640</v>
      </c>
      <c r="BT19" s="28">
        <v>1625</v>
      </c>
      <c r="BU19" s="31">
        <v>1610</v>
      </c>
      <c r="BV19" s="25">
        <v>1695</v>
      </c>
      <c r="BW19" s="25">
        <v>1755</v>
      </c>
    </row>
    <row r="20" spans="1:75"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6685</v>
      </c>
      <c r="BR20" s="23">
        <v>6230</v>
      </c>
      <c r="BS20" s="25">
        <v>6020</v>
      </c>
      <c r="BT20" s="28">
        <v>5795</v>
      </c>
      <c r="BU20" s="31">
        <v>5715</v>
      </c>
      <c r="BV20" s="25">
        <v>5800</v>
      </c>
      <c r="BW20" s="25">
        <v>5945</v>
      </c>
    </row>
    <row r="21" spans="1:75"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11555</v>
      </c>
      <c r="BR21" s="23">
        <v>10740</v>
      </c>
      <c r="BS21" s="25">
        <v>10285</v>
      </c>
      <c r="BT21" s="28">
        <v>9850</v>
      </c>
      <c r="BU21" s="31">
        <v>9560</v>
      </c>
      <c r="BV21" s="25">
        <v>9470</v>
      </c>
      <c r="BW21" s="25">
        <v>9670</v>
      </c>
    </row>
    <row r="22" spans="1:75"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127225</v>
      </c>
      <c r="BR22" s="23">
        <v>119645</v>
      </c>
      <c r="BS22" s="25">
        <v>115545</v>
      </c>
      <c r="BT22" s="28">
        <v>111185</v>
      </c>
      <c r="BU22" s="31">
        <v>107370</v>
      </c>
      <c r="BV22" s="25">
        <v>105645</v>
      </c>
      <c r="BW22" s="25">
        <v>107135</v>
      </c>
    </row>
    <row r="23" spans="1:75"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1838805</v>
      </c>
      <c r="BR23" s="23">
        <v>1745650</v>
      </c>
      <c r="BS23" s="25">
        <v>1682990</v>
      </c>
      <c r="BT23" s="28">
        <v>1617805</v>
      </c>
      <c r="BU23" s="31">
        <v>1560280</v>
      </c>
      <c r="BV23" s="25">
        <v>1526305</v>
      </c>
      <c r="BW23" s="25">
        <v>1556140</v>
      </c>
    </row>
    <row r="24" spans="1:75"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1927260</v>
      </c>
      <c r="BR24" s="23">
        <v>1829975</v>
      </c>
      <c r="BS24" s="25">
        <v>1764335</v>
      </c>
      <c r="BT24" s="28">
        <v>1696630</v>
      </c>
      <c r="BU24" s="31">
        <v>1636800</v>
      </c>
      <c r="BV24" s="25">
        <v>1602165</v>
      </c>
      <c r="BW24" s="25">
        <v>1633060</v>
      </c>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1">
    <mergeCell ref="A3:J3"/>
  </mergeCells>
  <phoneticPr fontId="9" type="noConversion"/>
  <hyperlinks>
    <hyperlink ref="BL6" r:id="rId1" display="https://www.dorsetcouncil.gov.uk/your-community/statistics-and-census-information/dorset-insights" xr:uid="{BE040983-3426-407D-8063-1348FEE322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31"/>
  <sheetViews>
    <sheetView workbookViewId="0">
      <pane xSplit="1" topLeftCell="BN1" activePane="topRight" state="frozen"/>
      <selection activeCell="A24" sqref="A24"/>
      <selection pane="topRight" activeCell="BW6" sqref="BW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ht="14" customHeight="1" x14ac:dyDescent="0.3">
      <c r="A2" s="10" t="s">
        <v>119</v>
      </c>
      <c r="BL2" s="50"/>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4</v>
      </c>
      <c r="BL6" s="24" t="s">
        <v>139</v>
      </c>
    </row>
    <row r="7" spans="1:75" x14ac:dyDescent="0.3">
      <c r="A7" s="11" t="s">
        <v>5</v>
      </c>
      <c r="B7" s="11" t="s">
        <v>66</v>
      </c>
    </row>
    <row r="9" spans="1:75"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c r="BR9" s="22" t="s">
        <v>136</v>
      </c>
      <c r="BS9" s="13" t="s">
        <v>137</v>
      </c>
      <c r="BT9" s="27" t="s">
        <v>140</v>
      </c>
      <c r="BU9" s="32" t="s">
        <v>141</v>
      </c>
      <c r="BV9" s="13" t="s">
        <v>142</v>
      </c>
      <c r="BW9" s="13" t="s">
        <v>147</v>
      </c>
    </row>
    <row r="10" spans="1:75"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5.6</v>
      </c>
      <c r="BR10" s="19">
        <v>5.3</v>
      </c>
      <c r="BS10" s="26">
        <v>5</v>
      </c>
      <c r="BT10" s="29">
        <v>4.9000000000000004</v>
      </c>
      <c r="BU10" s="33">
        <v>4.7</v>
      </c>
      <c r="BV10" s="26">
        <v>4.7</v>
      </c>
      <c r="BW10" s="26">
        <v>4.8</v>
      </c>
    </row>
    <row r="11" spans="1:75"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c r="BR11" s="19">
        <v>3</v>
      </c>
      <c r="BS11" s="26">
        <v>2.9</v>
      </c>
      <c r="BT11" s="29">
        <v>2.8</v>
      </c>
      <c r="BU11" s="33">
        <v>2.8</v>
      </c>
      <c r="BV11" s="26">
        <v>2.8</v>
      </c>
      <c r="BW11" s="26">
        <v>2.8</v>
      </c>
    </row>
    <row r="12" spans="1:75"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c r="BR12" s="19">
        <v>3.6</v>
      </c>
      <c r="BS12" s="26">
        <v>3.5</v>
      </c>
      <c r="BT12" s="29">
        <v>3.3</v>
      </c>
      <c r="BU12" s="33">
        <v>3.2</v>
      </c>
      <c r="BV12" s="26">
        <v>3.2</v>
      </c>
      <c r="BW12" s="26">
        <v>3.3</v>
      </c>
    </row>
    <row r="13" spans="1:75"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c r="BR13" s="19">
        <v>3.8</v>
      </c>
      <c r="BS13" s="26">
        <v>3.6</v>
      </c>
      <c r="BT13" s="29">
        <v>3.5</v>
      </c>
      <c r="BU13" s="33">
        <v>3.4</v>
      </c>
      <c r="BV13" s="26">
        <v>3.4</v>
      </c>
      <c r="BW13" s="26">
        <v>3.5</v>
      </c>
    </row>
    <row r="14" spans="1:75"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3.6</v>
      </c>
      <c r="BR14" s="19">
        <v>3.3</v>
      </c>
      <c r="BS14" s="26">
        <v>3.2</v>
      </c>
      <c r="BT14" s="29">
        <v>3</v>
      </c>
      <c r="BU14" s="33">
        <v>2.9</v>
      </c>
      <c r="BV14" s="26">
        <v>2.8</v>
      </c>
      <c r="BW14" s="26">
        <v>2.8</v>
      </c>
    </row>
    <row r="15" spans="1:75"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c r="BR15" s="19">
        <v>2.2000000000000002</v>
      </c>
      <c r="BS15" s="26">
        <v>2.1</v>
      </c>
      <c r="BT15" s="29">
        <v>2</v>
      </c>
      <c r="BU15" s="33">
        <v>2</v>
      </c>
      <c r="BV15" s="26">
        <v>2</v>
      </c>
      <c r="BW15" s="26">
        <v>2</v>
      </c>
    </row>
    <row r="16" spans="1:75"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2.9</v>
      </c>
      <c r="BR16" s="19">
        <v>2.8</v>
      </c>
      <c r="BS16" s="26">
        <v>2.7</v>
      </c>
      <c r="BT16" s="29">
        <v>2.6</v>
      </c>
      <c r="BU16" s="33">
        <v>2.5</v>
      </c>
      <c r="BV16" s="26">
        <v>2.5</v>
      </c>
      <c r="BW16" s="26">
        <v>2.5</v>
      </c>
    </row>
    <row r="17" spans="1:75"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c r="BR17" s="19">
        <v>3.2</v>
      </c>
      <c r="BS17" s="26">
        <v>3</v>
      </c>
      <c r="BT17" s="29">
        <v>2.8</v>
      </c>
      <c r="BU17" s="33">
        <v>2.8</v>
      </c>
      <c r="BV17" s="26">
        <v>2.8</v>
      </c>
      <c r="BW17" s="26">
        <v>2.9</v>
      </c>
    </row>
    <row r="18" spans="1:75"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v>
      </c>
      <c r="BR18" s="19">
        <v>2.7</v>
      </c>
      <c r="BS18" s="26">
        <v>2.7</v>
      </c>
      <c r="BT18" s="29">
        <v>2.6</v>
      </c>
      <c r="BU18" s="33">
        <v>2.5</v>
      </c>
      <c r="BV18" s="26">
        <v>2.6</v>
      </c>
      <c r="BW18" s="26">
        <v>2.6</v>
      </c>
    </row>
    <row r="19" spans="1:75"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4.7</v>
      </c>
      <c r="BR19" s="19">
        <v>4.4000000000000004</v>
      </c>
      <c r="BS19" s="26">
        <v>4.3</v>
      </c>
      <c r="BT19" s="29">
        <v>4.2</v>
      </c>
      <c r="BU19" s="33">
        <v>4.2</v>
      </c>
      <c r="BV19" s="26">
        <v>4.4000000000000004</v>
      </c>
      <c r="BW19" s="26">
        <v>4.5999999999999996</v>
      </c>
    </row>
    <row r="20" spans="1:75"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3.2</v>
      </c>
      <c r="BR20" s="19">
        <v>3</v>
      </c>
      <c r="BS20" s="26">
        <v>2.9</v>
      </c>
      <c r="BT20" s="29">
        <v>2.8</v>
      </c>
      <c r="BU20" s="33">
        <v>2.7</v>
      </c>
      <c r="BV20" s="26">
        <v>2.8</v>
      </c>
      <c r="BW20" s="26">
        <v>2.9</v>
      </c>
    </row>
    <row r="21" spans="1:75"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4.8</v>
      </c>
      <c r="BR21" s="19">
        <v>4.4000000000000004</v>
      </c>
      <c r="BS21" s="26">
        <v>4.3</v>
      </c>
      <c r="BT21" s="29">
        <v>4.0999999999999996</v>
      </c>
      <c r="BU21" s="33">
        <v>4</v>
      </c>
      <c r="BV21" s="26">
        <v>3.9</v>
      </c>
      <c r="BW21" s="26">
        <v>4</v>
      </c>
    </row>
    <row r="22" spans="1:75"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3.7</v>
      </c>
      <c r="BR22" s="19">
        <v>3.5</v>
      </c>
      <c r="BS22" s="26">
        <v>3.4</v>
      </c>
      <c r="BT22" s="29">
        <v>3.3</v>
      </c>
      <c r="BU22" s="33">
        <v>3.2</v>
      </c>
      <c r="BV22" s="26">
        <v>3.1</v>
      </c>
      <c r="BW22" s="26">
        <v>3.2</v>
      </c>
    </row>
    <row r="23" spans="1:75"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5.2</v>
      </c>
      <c r="BR23" s="19">
        <v>5</v>
      </c>
      <c r="BS23" s="26">
        <v>4.8</v>
      </c>
      <c r="BT23" s="29">
        <v>4.5999999999999996</v>
      </c>
      <c r="BU23" s="33">
        <v>4.4000000000000004</v>
      </c>
      <c r="BV23" s="26">
        <v>4.3</v>
      </c>
      <c r="BW23" s="26">
        <v>4.4000000000000004</v>
      </c>
    </row>
    <row r="24" spans="1:75"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5.2</v>
      </c>
      <c r="BR24" s="19">
        <v>4.9000000000000004</v>
      </c>
      <c r="BS24" s="26">
        <v>4.7</v>
      </c>
      <c r="BT24" s="29">
        <v>4.5999999999999996</v>
      </c>
      <c r="BU24" s="33">
        <v>4.4000000000000004</v>
      </c>
      <c r="BV24" s="26">
        <v>4.3</v>
      </c>
      <c r="BW24" s="26">
        <v>4.4000000000000004</v>
      </c>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1">
    <mergeCell ref="A3:J3"/>
  </mergeCells>
  <phoneticPr fontId="9" type="noConversion"/>
  <hyperlinks>
    <hyperlink ref="BL6" r:id="rId1" display="https://www.dorsetcouncil.gov.uk/your-community/statistics-and-census-information/dorset-insights" xr:uid="{7056FA75-BDC8-43E4-93D4-94CEFE040B1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W31"/>
  <sheetViews>
    <sheetView topLeftCell="A4" workbookViewId="0">
      <pane xSplit="1" topLeftCell="BO1" activePane="topRight" state="frozen"/>
      <selection activeCell="BJ12" sqref="BJ12"/>
      <selection pane="topRight" activeCell="BW9" sqref="BW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50"/>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67</v>
      </c>
      <c r="BL6" s="24"/>
    </row>
    <row r="7" spans="1:75" x14ac:dyDescent="0.3">
      <c r="A7" s="11" t="s">
        <v>5</v>
      </c>
      <c r="B7" s="11" t="s">
        <v>6</v>
      </c>
    </row>
    <row r="9" spans="1:75"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c r="BR9" s="22" t="s">
        <v>136</v>
      </c>
      <c r="BS9" s="13" t="s">
        <v>137</v>
      </c>
      <c r="BT9" s="27" t="s">
        <v>140</v>
      </c>
      <c r="BU9" s="34" t="s">
        <v>141</v>
      </c>
      <c r="BV9" s="38" t="s">
        <v>142</v>
      </c>
      <c r="BW9" s="38" t="s">
        <v>147</v>
      </c>
    </row>
    <row r="10" spans="1:75"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1010</v>
      </c>
      <c r="BR10" s="23">
        <v>955</v>
      </c>
      <c r="BS10" s="25">
        <v>875</v>
      </c>
      <c r="BT10" s="28">
        <v>850</v>
      </c>
      <c r="BU10" s="35">
        <v>820</v>
      </c>
      <c r="BV10" s="39">
        <v>785</v>
      </c>
      <c r="BW10" s="39">
        <v>800</v>
      </c>
    </row>
    <row r="11" spans="1:75"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1270</v>
      </c>
      <c r="BR11" s="23">
        <v>1155</v>
      </c>
      <c r="BS11" s="25">
        <v>1085</v>
      </c>
      <c r="BT11" s="28">
        <v>1020</v>
      </c>
      <c r="BU11" s="35">
        <v>1000</v>
      </c>
      <c r="BV11" s="39">
        <v>1010</v>
      </c>
      <c r="BW11" s="39">
        <v>1045</v>
      </c>
    </row>
    <row r="12" spans="1:75"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570</v>
      </c>
      <c r="BR12" s="23">
        <v>495</v>
      </c>
      <c r="BS12" s="25">
        <v>465</v>
      </c>
      <c r="BT12" s="28">
        <v>450</v>
      </c>
      <c r="BU12" s="35">
        <v>450</v>
      </c>
      <c r="BV12" s="39">
        <v>430</v>
      </c>
      <c r="BW12" s="39">
        <v>460</v>
      </c>
    </row>
    <row r="13" spans="1:75"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2845</v>
      </c>
      <c r="BR13" s="23">
        <v>2605</v>
      </c>
      <c r="BS13" s="25">
        <v>2430</v>
      </c>
      <c r="BT13" s="28">
        <v>2320</v>
      </c>
      <c r="BU13" s="35">
        <v>2270</v>
      </c>
      <c r="BV13" s="39">
        <v>2230</v>
      </c>
      <c r="BW13" s="39">
        <v>2305</v>
      </c>
    </row>
    <row r="14" spans="1:75"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175</v>
      </c>
      <c r="BR14" s="23">
        <v>150</v>
      </c>
      <c r="BS14" s="25">
        <v>140</v>
      </c>
      <c r="BT14" s="28">
        <v>120</v>
      </c>
      <c r="BU14" s="35">
        <v>120</v>
      </c>
      <c r="BV14" s="39">
        <v>115</v>
      </c>
      <c r="BW14" s="39">
        <v>115</v>
      </c>
    </row>
    <row r="15" spans="1:75"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205</v>
      </c>
      <c r="BR15" s="23">
        <v>185</v>
      </c>
      <c r="BS15" s="25">
        <v>180</v>
      </c>
      <c r="BT15" s="28">
        <v>165</v>
      </c>
      <c r="BU15" s="35">
        <v>150</v>
      </c>
      <c r="BV15" s="39">
        <v>135</v>
      </c>
      <c r="BW15" s="39">
        <v>145</v>
      </c>
    </row>
    <row r="16" spans="1:75"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195</v>
      </c>
      <c r="BR16" s="23">
        <v>185</v>
      </c>
      <c r="BS16" s="25">
        <v>160</v>
      </c>
      <c r="BT16" s="28">
        <v>150</v>
      </c>
      <c r="BU16" s="35">
        <v>150</v>
      </c>
      <c r="BV16" s="39">
        <v>145</v>
      </c>
      <c r="BW16" s="39">
        <v>155</v>
      </c>
    </row>
    <row r="17" spans="1:75"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120</v>
      </c>
      <c r="BR17" s="23">
        <v>115</v>
      </c>
      <c r="BS17" s="25">
        <v>115</v>
      </c>
      <c r="BT17" s="28">
        <v>105</v>
      </c>
      <c r="BU17" s="35">
        <v>105</v>
      </c>
      <c r="BV17" s="39">
        <v>115</v>
      </c>
      <c r="BW17" s="39">
        <v>115</v>
      </c>
    </row>
    <row r="18" spans="1:75"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255</v>
      </c>
      <c r="BR18" s="23">
        <v>220</v>
      </c>
      <c r="BS18" s="25">
        <v>215</v>
      </c>
      <c r="BT18" s="28">
        <v>200</v>
      </c>
      <c r="BU18" s="35">
        <v>200</v>
      </c>
      <c r="BV18" s="39">
        <v>210</v>
      </c>
      <c r="BW18" s="39">
        <v>200</v>
      </c>
    </row>
    <row r="19" spans="1:75"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320</v>
      </c>
      <c r="BR19" s="23">
        <v>300</v>
      </c>
      <c r="BS19" s="25">
        <v>280</v>
      </c>
      <c r="BT19" s="28">
        <v>280</v>
      </c>
      <c r="BU19" s="35">
        <v>280</v>
      </c>
      <c r="BV19" s="39">
        <v>295</v>
      </c>
      <c r="BW19" s="39">
        <v>320</v>
      </c>
    </row>
    <row r="20" spans="1:75"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1095</v>
      </c>
      <c r="BR20" s="23">
        <v>1005</v>
      </c>
      <c r="BS20" s="25">
        <v>950</v>
      </c>
      <c r="BT20" s="28">
        <v>900</v>
      </c>
      <c r="BU20" s="35">
        <v>880</v>
      </c>
      <c r="BV20" s="39">
        <v>895</v>
      </c>
      <c r="BW20" s="39">
        <v>930</v>
      </c>
    </row>
    <row r="21" spans="1:75"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1750</v>
      </c>
      <c r="BR21" s="23">
        <v>1600</v>
      </c>
      <c r="BS21" s="25">
        <v>1480</v>
      </c>
      <c r="BT21" s="28">
        <v>1420</v>
      </c>
      <c r="BU21" s="35">
        <v>1395</v>
      </c>
      <c r="BV21" s="39">
        <v>1330</v>
      </c>
      <c r="BW21" s="39">
        <v>1375</v>
      </c>
    </row>
    <row r="22" spans="1:75"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21845</v>
      </c>
      <c r="BR22" s="23">
        <v>20240</v>
      </c>
      <c r="BS22" s="25">
        <v>19025</v>
      </c>
      <c r="BT22" s="28">
        <v>18140</v>
      </c>
      <c r="BU22" s="35">
        <v>17125</v>
      </c>
      <c r="BV22" s="39">
        <v>16530</v>
      </c>
      <c r="BW22" s="39">
        <v>16850</v>
      </c>
    </row>
    <row r="23" spans="1:75"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321775</v>
      </c>
      <c r="BR23" s="23">
        <v>302005</v>
      </c>
      <c r="BS23" s="25">
        <v>282600</v>
      </c>
      <c r="BT23" s="28">
        <v>267280</v>
      </c>
      <c r="BU23" s="35">
        <v>250380</v>
      </c>
      <c r="BV23" s="39">
        <v>239460</v>
      </c>
      <c r="BW23" s="39">
        <v>245380</v>
      </c>
    </row>
    <row r="24" spans="1:75"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339500</v>
      </c>
      <c r="BR24" s="23">
        <v>318615</v>
      </c>
      <c r="BS24" s="25">
        <v>298255</v>
      </c>
      <c r="BT24" s="28">
        <v>282185</v>
      </c>
      <c r="BU24" s="35">
        <v>264540</v>
      </c>
      <c r="BV24" s="39">
        <v>253240</v>
      </c>
      <c r="BW24" s="39">
        <v>259550</v>
      </c>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1">
    <mergeCell ref="A3: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32"/>
  <sheetViews>
    <sheetView workbookViewId="0">
      <pane xSplit="1" topLeftCell="BO1" activePane="topRight" state="frozen"/>
      <selection activeCell="BJ12" sqref="BJ12"/>
      <selection pane="topRight" activeCell="BL2" sqref="BL2:BQ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ht="14" customHeight="1" x14ac:dyDescent="0.3">
      <c r="A2" s="10" t="s">
        <v>119</v>
      </c>
      <c r="BL2" s="50" t="s">
        <v>138</v>
      </c>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67</v>
      </c>
      <c r="BL6" s="24" t="s">
        <v>139</v>
      </c>
    </row>
    <row r="7" spans="1:75" x14ac:dyDescent="0.3">
      <c r="A7" s="11" t="s">
        <v>5</v>
      </c>
      <c r="B7" s="11" t="s">
        <v>71</v>
      </c>
    </row>
    <row r="9" spans="1:7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c r="BR9" s="22" t="s">
        <v>136</v>
      </c>
      <c r="BS9" s="22" t="s">
        <v>137</v>
      </c>
      <c r="BT9" s="13" t="s">
        <v>140</v>
      </c>
      <c r="BU9" s="27" t="s">
        <v>141</v>
      </c>
      <c r="BV9" s="38" t="s">
        <v>142</v>
      </c>
      <c r="BW9" s="38" t="s">
        <v>147</v>
      </c>
    </row>
    <row r="10" spans="1:75"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14.366998577524893</v>
      </c>
      <c r="BR10" s="16">
        <f>'Aged 16-24'!BR10/'Age 16+'!BR10*100</f>
        <v>14.45874337623013</v>
      </c>
      <c r="BS10" s="16">
        <f>'Aged 16-24'!BS10/'Age 16+'!BS10*100</f>
        <v>13.877874702616971</v>
      </c>
      <c r="BT10" s="16">
        <f>'Aged 16-24'!BT10/'Age 16+'!BT10*100</f>
        <v>13.945857260049221</v>
      </c>
      <c r="BU10" s="16">
        <f>'Aged 16-24'!BU10/'Age 16+'!BU10*100</f>
        <v>13.910093299406276</v>
      </c>
      <c r="BV10" s="16">
        <f>'Aged 16-24'!BV10/'Age 16+'!BV10*100</f>
        <v>13.464837049742709</v>
      </c>
      <c r="BW10" s="16">
        <f>'Aged 16-24'!BW10/'Age 16+'!BW10*100</f>
        <v>13.366750208855471</v>
      </c>
    </row>
    <row r="11" spans="1:75"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16.579634464751958</v>
      </c>
      <c r="BR11" s="16">
        <f>'Aged 16-24'!BR11/'Age 16+'!BR11*100</f>
        <v>16.210526315789473</v>
      </c>
      <c r="BS11" s="16">
        <f>'Aged 16-24'!BS11/'Age 16+'!BS11*100</f>
        <v>15.79330422125182</v>
      </c>
      <c r="BT11" s="16">
        <f>'Aged 16-24'!BT11/'Age 16+'!BT11*100</f>
        <v>15.466262319939347</v>
      </c>
      <c r="BU11" s="16">
        <f>'Aged 16-24'!BU11/'Age 16+'!BU11*100</f>
        <v>15.420200462606015</v>
      </c>
      <c r="BV11" s="16">
        <f>'Aged 16-24'!BV11/'Age 16+'!BV11*100</f>
        <v>15.396341463414634</v>
      </c>
      <c r="BW11" s="16">
        <f>'Aged 16-24'!BW11/'Age 16+'!BW11*100</f>
        <v>15.597014925373134</v>
      </c>
    </row>
    <row r="12" spans="1:75"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16.056338028169016</v>
      </c>
      <c r="BR12" s="16">
        <f>'Aged 16-24'!BR12/'Age 16+'!BR12*100</f>
        <v>15.301391035548686</v>
      </c>
      <c r="BS12" s="16">
        <f>'Aged 16-24'!BS12/'Age 16+'!BS12*100</f>
        <v>14.856230031948881</v>
      </c>
      <c r="BT12" s="16">
        <f>'Aged 16-24'!BT12/'Age 16+'!BT12*100</f>
        <v>15.202702702702704</v>
      </c>
      <c r="BU12" s="16">
        <f>'Aged 16-24'!BU12/'Age 16+'!BU12*100</f>
        <v>15.544041450777202</v>
      </c>
      <c r="BV12" s="16">
        <f>'Aged 16-24'!BV12/'Age 16+'!BV12*100</f>
        <v>14.956521739130435</v>
      </c>
      <c r="BW12" s="16">
        <f>'Aged 16-24'!BW12/'Age 16+'!BW12*100</f>
        <v>15.699658703071673</v>
      </c>
    </row>
    <row r="13" spans="1:75"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15.597587719298245</v>
      </c>
      <c r="BR13" s="16">
        <f>'Aged 16-24'!BR13/'Age 16+'!BR13*100</f>
        <v>15.350618738951091</v>
      </c>
      <c r="BS13" s="16">
        <f>'Aged 16-24'!BS13/'Age 16+'!BS13*100</f>
        <v>14.903403863845446</v>
      </c>
      <c r="BT13" s="16">
        <f>'Aged 16-24'!BT13/'Age 16+'!BT13*100</f>
        <v>14.829018855864492</v>
      </c>
      <c r="BU13" s="16">
        <f>'Aged 16-24'!BU13/'Age 16+'!BU13*100</f>
        <v>14.860883797054008</v>
      </c>
      <c r="BV13" s="16">
        <f>'Aged 16-24'!BV13/'Age 16+'!BV13*100</f>
        <v>14.608581722895513</v>
      </c>
      <c r="BW13" s="16">
        <f>'Aged 16-24'!BW13/'Age 16+'!BW13*100</f>
        <v>14.761447326288824</v>
      </c>
    </row>
    <row r="14" spans="1:75"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17.948717948717949</v>
      </c>
      <c r="BR14" s="16">
        <f>'Aged 16-24'!BR14/'Age 16+'!BR14*100</f>
        <v>16.666666666666664</v>
      </c>
      <c r="BS14" s="16">
        <f>'Aged 16-24'!BS14/'Age 16+'!BS14*100</f>
        <v>16.470588235294116</v>
      </c>
      <c r="BT14" s="16">
        <f>'Aged 16-24'!BT14/'Age 16+'!BT14*100</f>
        <v>15</v>
      </c>
      <c r="BU14" s="16">
        <f>'Aged 16-24'!BU14/'Age 16+'!BU14*100</f>
        <v>15.584415584415584</v>
      </c>
      <c r="BV14" s="16">
        <f>'Aged 16-24'!BV14/'Age 16+'!BV14*100</f>
        <v>15.131578947368421</v>
      </c>
      <c r="BW14" s="16">
        <f>'Aged 16-24'!BW14/'Age 16+'!BW14*100</f>
        <v>15.231788079470199</v>
      </c>
    </row>
    <row r="15" spans="1:75"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17.083333333333332</v>
      </c>
      <c r="BR15" s="16">
        <f>'Aged 16-24'!BR15/'Age 16+'!BR15*100</f>
        <v>17.050691244239633</v>
      </c>
      <c r="BS15" s="16">
        <f>'Aged 16-24'!BS15/'Age 16+'!BS15*100</f>
        <v>17.560975609756095</v>
      </c>
      <c r="BT15" s="16">
        <f>'Aged 16-24'!BT15/'Age 16+'!BT15*100</f>
        <v>16.923076923076923</v>
      </c>
      <c r="BU15" s="16">
        <f>'Aged 16-24'!BU15/'Age 16+'!BU15*100</f>
        <v>15.789473684210526</v>
      </c>
      <c r="BV15" s="16">
        <f>'Aged 16-24'!BV15/'Age 16+'!BV15*100</f>
        <v>14.210526315789473</v>
      </c>
      <c r="BW15" s="16">
        <f>'Aged 16-24'!BW15/'Age 16+'!BW15*100</f>
        <v>15.104166666666666</v>
      </c>
    </row>
    <row r="16" spans="1:75"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16.810344827586206</v>
      </c>
      <c r="BR16" s="16">
        <f>'Aged 16-24'!BR16/'Age 16+'!BR16*100</f>
        <v>16.742081447963798</v>
      </c>
      <c r="BS16" s="16">
        <f>'Aged 16-24'!BS16/'Age 16+'!BS16*100</f>
        <v>14.953271028037381</v>
      </c>
      <c r="BT16" s="16">
        <f>'Aged 16-24'!BT16/'Age 16+'!BT16*100</f>
        <v>14.634146341463413</v>
      </c>
      <c r="BU16" s="16">
        <f>'Aged 16-24'!BU16/'Age 16+'!BU16*100</f>
        <v>14.85148514851485</v>
      </c>
      <c r="BV16" s="16">
        <f>'Aged 16-24'!BV16/'Age 16+'!BV16*100</f>
        <v>14.499999999999998</v>
      </c>
      <c r="BW16" s="16">
        <f>'Aged 16-24'!BW16/'Age 16+'!BW16*100</f>
        <v>15.270935960591133</v>
      </c>
    </row>
    <row r="17" spans="1:75"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14.035087719298245</v>
      </c>
      <c r="BR17" s="16">
        <f>'Aged 16-24'!BR17/'Age 16+'!BR17*100</f>
        <v>13.939393939393941</v>
      </c>
      <c r="BS17" s="16">
        <f>'Aged 16-24'!BS17/'Age 16+'!BS17*100</f>
        <v>14.556962025316455</v>
      </c>
      <c r="BT17" s="16">
        <f>'Aged 16-24'!BT17/'Age 16+'!BT17*100</f>
        <v>14.189189189189189</v>
      </c>
      <c r="BU17" s="16">
        <f>'Aged 16-24'!BU17/'Age 16+'!BU17*100</f>
        <v>14.189189189189189</v>
      </c>
      <c r="BV17" s="16">
        <f>'Aged 16-24'!BV17/'Age 16+'!BV17*100</f>
        <v>15.646258503401361</v>
      </c>
      <c r="BW17" s="16">
        <f>'Aged 16-24'!BW17/'Age 16+'!BW17*100</f>
        <v>15.032679738562091</v>
      </c>
    </row>
    <row r="18" spans="1:75"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15.223880597014924</v>
      </c>
      <c r="BR18" s="16">
        <f>'Aged 16-24'!BR18/'Age 16+'!BR18*100</f>
        <v>14.521452145214523</v>
      </c>
      <c r="BS18" s="16">
        <f>'Aged 16-24'!BS18/'Age 16+'!BS18*100</f>
        <v>14.381270903010032</v>
      </c>
      <c r="BT18" s="16">
        <f>'Aged 16-24'!BT18/'Age 16+'!BT18*100</f>
        <v>13.986013986013987</v>
      </c>
      <c r="BU18" s="16">
        <f>'Aged 16-24'!BU18/'Age 16+'!BU18*100</f>
        <v>14.285714285714285</v>
      </c>
      <c r="BV18" s="16">
        <f>'Aged 16-24'!BV18/'Age 16+'!BV18*100</f>
        <v>14.788732394366196</v>
      </c>
      <c r="BW18" s="16">
        <f>'Aged 16-24'!BW18/'Age 16+'!BW18*100</f>
        <v>13.793103448275861</v>
      </c>
    </row>
    <row r="19" spans="1:75"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17.827298050139277</v>
      </c>
      <c r="BR19" s="16">
        <f>'Aged 16-24'!BR19/'Age 16+'!BR19*100</f>
        <v>17.647058823529413</v>
      </c>
      <c r="BS19" s="16">
        <f>'Aged 16-24'!BS19/'Age 16+'!BS19*100</f>
        <v>17.073170731707318</v>
      </c>
      <c r="BT19" s="16">
        <f>'Aged 16-24'!BT19/'Age 16+'!BT19*100</f>
        <v>17.23076923076923</v>
      </c>
      <c r="BU19" s="16">
        <f>'Aged 16-24'!BU19/'Age 16+'!BU19*100</f>
        <v>17.391304347826086</v>
      </c>
      <c r="BV19" s="16">
        <f>'Aged 16-24'!BV19/'Age 16+'!BV19*100</f>
        <v>17.404129793510325</v>
      </c>
      <c r="BW19" s="16">
        <f>'Aged 16-24'!BW19/'Age 16+'!BW19*100</f>
        <v>18.233618233618234</v>
      </c>
    </row>
    <row r="20" spans="1:75"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16.379955123410621</v>
      </c>
      <c r="BR20" s="16">
        <f>'Aged 16-24'!BR20/'Age 16+'!BR20*100</f>
        <v>16.131621187800963</v>
      </c>
      <c r="BS20" s="16">
        <f>'Aged 16-24'!BS20/'Age 16+'!BS20*100</f>
        <v>15.780730897009967</v>
      </c>
      <c r="BT20" s="16">
        <f>'Aged 16-24'!BT20/'Age 16+'!BT20*100</f>
        <v>15.530629853321829</v>
      </c>
      <c r="BU20" s="16">
        <f>'Aged 16-24'!BU20/'Age 16+'!BU20*100</f>
        <v>15.398075240594924</v>
      </c>
      <c r="BV20" s="16">
        <f>'Aged 16-24'!BV20/'Age 16+'!BV20*100</f>
        <v>15.431034482758621</v>
      </c>
      <c r="BW20" s="16">
        <f>'Aged 16-24'!BW20/'Age 16+'!BW20*100</f>
        <v>15.643397813288479</v>
      </c>
    </row>
    <row r="21" spans="1:75"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15.144958892254435</v>
      </c>
      <c r="BR21" s="16">
        <f>'Aged 16-24'!BR21/'Age 16+'!BR21*100</f>
        <v>14.8975791433892</v>
      </c>
      <c r="BS21" s="16">
        <f>'Aged 16-24'!BS21/'Age 16+'!BS21*100</f>
        <v>14.389888186679631</v>
      </c>
      <c r="BT21" s="16">
        <f>'Aged 16-24'!BT21/'Age 16+'!BT21*100</f>
        <v>14.416243654822336</v>
      </c>
      <c r="BU21" s="16">
        <f>'Aged 16-24'!BU21/'Age 16+'!BU21*100</f>
        <v>14.59205020920502</v>
      </c>
      <c r="BV21" s="16">
        <f>'Aged 16-24'!BV21/'Age 16+'!BV21*100</f>
        <v>14.044350580781414</v>
      </c>
      <c r="BW21" s="16">
        <f>'Aged 16-24'!BW21/'Age 16+'!BW21*100</f>
        <v>14.21923474663909</v>
      </c>
    </row>
    <row r="22" spans="1:75"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17.17036745922578</v>
      </c>
      <c r="BR22" s="16">
        <f>'Aged 16-24'!BR22/'Age 16+'!BR22*100</f>
        <v>16.916711939487648</v>
      </c>
      <c r="BS22" s="16">
        <f>'Aged 16-24'!BS22/'Age 16+'!BS22*100</f>
        <v>16.465446362888915</v>
      </c>
      <c r="BT22" s="16">
        <f>'Aged 16-24'!BT22/'Age 16+'!BT22*100</f>
        <v>16.315150424967399</v>
      </c>
      <c r="BU22" s="16">
        <f>'Aged 16-24'!BU22/'Age 16+'!BU22*100</f>
        <v>15.94952035019093</v>
      </c>
      <c r="BV22" s="16">
        <f>'Aged 16-24'!BV22/'Age 16+'!BV22*100</f>
        <v>15.646741445406786</v>
      </c>
      <c r="BW22" s="16">
        <f>'Aged 16-24'!BW22/'Age 16+'!BW22*100</f>
        <v>15.727820040136276</v>
      </c>
    </row>
    <row r="23" spans="1:75"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17.499136667563988</v>
      </c>
      <c r="BR23" s="16">
        <f>'Aged 16-24'!BR23/'Age 16+'!BR23*100</f>
        <v>17.300432503651937</v>
      </c>
      <c r="BS23" s="16">
        <f>'Aged 16-24'!BS23/'Age 16+'!BS23*100</f>
        <v>16.791543621768401</v>
      </c>
      <c r="BT23" s="16">
        <f>'Aged 16-24'!BT23/'Age 16+'!BT23*100</f>
        <v>16.521150571298765</v>
      </c>
      <c r="BU23" s="16">
        <f>'Aged 16-24'!BU23/'Age 16+'!BU23*100</f>
        <v>16.047119747737586</v>
      </c>
      <c r="BV23" s="16">
        <f>'Aged 16-24'!BV23/'Age 16+'!BV23*100</f>
        <v>15.688869524767329</v>
      </c>
      <c r="BW23" s="16">
        <f>'Aged 16-24'!BW23/'Age 16+'!BW23*100</f>
        <v>15.768504119166657</v>
      </c>
    </row>
    <row r="24" spans="1:75"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17.615682367713749</v>
      </c>
      <c r="BR24" s="16">
        <f>'Aged 16-24'!BR24/'Age 16+'!BR24*100</f>
        <v>17.410893591442505</v>
      </c>
      <c r="BS24" s="16">
        <f>'Aged 16-24'!BS24/'Age 16+'!BS24*100</f>
        <v>16.904669464699165</v>
      </c>
      <c r="BT24" s="16">
        <f>'Aged 16-24'!BT24/'Age 16+'!BT24*100</f>
        <v>16.632088316250449</v>
      </c>
      <c r="BU24" s="16">
        <f>'Aged 16-24'!BU24/'Age 16+'!BU24*100</f>
        <v>16.162023460410559</v>
      </c>
      <c r="BV24" s="16">
        <f>'Aged 16-24'!BV24/'Age 16+'!BV24*100</f>
        <v>15.806112354220694</v>
      </c>
      <c r="BW24" s="16">
        <f>'Aged 16-24'!BW24/'Age 16+'!BW24*100</f>
        <v>15.893476051094266</v>
      </c>
    </row>
    <row r="26" spans="1:75" x14ac:dyDescent="0.3">
      <c r="A26" s="10" t="s">
        <v>68</v>
      </c>
    </row>
    <row r="27" spans="1:75" x14ac:dyDescent="0.3">
      <c r="A27" s="10" t="s">
        <v>60</v>
      </c>
    </row>
    <row r="28" spans="1:75" x14ac:dyDescent="0.3">
      <c r="A28" s="10" t="s">
        <v>61</v>
      </c>
    </row>
    <row r="29" spans="1:75" x14ac:dyDescent="0.3">
      <c r="A29" s="10" t="s">
        <v>62</v>
      </c>
    </row>
    <row r="30" spans="1:75" x14ac:dyDescent="0.3">
      <c r="A30" s="10" t="s">
        <v>63</v>
      </c>
    </row>
    <row r="31" spans="1:75" x14ac:dyDescent="0.3">
      <c r="A31" s="10" t="s">
        <v>64</v>
      </c>
    </row>
    <row r="32" spans="1:75" x14ac:dyDescent="0.3">
      <c r="A32" s="10" t="s">
        <v>65</v>
      </c>
    </row>
  </sheetData>
  <mergeCells count="1">
    <mergeCell ref="A3:J3"/>
  </mergeCells>
  <phoneticPr fontId="9" type="noConversion"/>
  <hyperlinks>
    <hyperlink ref="BL6" r:id="rId1" display="https://www.dorsetcouncil.gov.uk/your-community/statistics-and-census-information/dorset-insights" xr:uid="{39D0140B-B4A2-48FA-B6DE-C5A21669BF7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31"/>
  <sheetViews>
    <sheetView zoomScaleNormal="100" workbookViewId="0">
      <pane xSplit="1" topLeftCell="BO1" activePane="topRight" state="frozen"/>
      <selection activeCell="BJ12" sqref="BJ12"/>
      <selection pane="topRight" activeCell="BL2" sqref="BL2:BQ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ht="14" customHeight="1" x14ac:dyDescent="0.3">
      <c r="A2" s="10" t="s">
        <v>119</v>
      </c>
      <c r="BL2" s="50" t="s">
        <v>138</v>
      </c>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69</v>
      </c>
      <c r="BL6" s="24" t="s">
        <v>139</v>
      </c>
    </row>
    <row r="7" spans="1:75" x14ac:dyDescent="0.3">
      <c r="A7" s="11" t="s">
        <v>5</v>
      </c>
      <c r="B7" s="11" t="s">
        <v>6</v>
      </c>
    </row>
    <row r="9" spans="1:75"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c r="BR9" s="22" t="s">
        <v>136</v>
      </c>
      <c r="BS9" s="13" t="s">
        <v>137</v>
      </c>
      <c r="BT9" s="27" t="s">
        <v>140</v>
      </c>
      <c r="BU9" s="36" t="s">
        <v>141</v>
      </c>
      <c r="BV9" s="38" t="s">
        <v>142</v>
      </c>
      <c r="BW9" s="38" t="s">
        <v>147</v>
      </c>
    </row>
    <row r="10" spans="1:75"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4240</v>
      </c>
      <c r="BR10" s="23">
        <v>4005</v>
      </c>
      <c r="BS10" s="25">
        <v>3865</v>
      </c>
      <c r="BT10" s="28">
        <v>3705</v>
      </c>
      <c r="BU10" s="37">
        <v>3595</v>
      </c>
      <c r="BV10" s="39">
        <v>3540</v>
      </c>
      <c r="BW10" s="39">
        <v>3670</v>
      </c>
    </row>
    <row r="11" spans="1:75"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4110</v>
      </c>
      <c r="BR11" s="23">
        <v>3860</v>
      </c>
      <c r="BS11" s="25">
        <v>3760</v>
      </c>
      <c r="BT11" s="28">
        <v>3620</v>
      </c>
      <c r="BU11" s="37">
        <v>3555</v>
      </c>
      <c r="BV11" s="39">
        <v>3580</v>
      </c>
      <c r="BW11" s="39">
        <v>3695</v>
      </c>
    </row>
    <row r="12" spans="1:75"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1960</v>
      </c>
      <c r="BR12" s="23">
        <v>1815</v>
      </c>
      <c r="BS12" s="25">
        <v>1775</v>
      </c>
      <c r="BT12" s="28">
        <v>1680</v>
      </c>
      <c r="BU12" s="37">
        <v>1630</v>
      </c>
      <c r="BV12" s="39">
        <v>1650</v>
      </c>
      <c r="BW12" s="39">
        <v>1680</v>
      </c>
    </row>
    <row r="13" spans="1:75"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10310</v>
      </c>
      <c r="BR13" s="23">
        <v>9675</v>
      </c>
      <c r="BS13" s="25">
        <v>9400</v>
      </c>
      <c r="BT13" s="28">
        <v>9010</v>
      </c>
      <c r="BU13" s="37">
        <v>8785</v>
      </c>
      <c r="BV13" s="39">
        <v>8775</v>
      </c>
      <c r="BW13" s="39">
        <v>9040</v>
      </c>
    </row>
    <row r="14" spans="1:75"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510</v>
      </c>
      <c r="BR14" s="23">
        <v>480</v>
      </c>
      <c r="BS14" s="25">
        <v>465</v>
      </c>
      <c r="BT14" s="28">
        <v>430</v>
      </c>
      <c r="BU14" s="37">
        <v>410</v>
      </c>
      <c r="BV14" s="39">
        <v>405</v>
      </c>
      <c r="BW14" s="39">
        <v>415</v>
      </c>
    </row>
    <row r="15" spans="1:75"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645</v>
      </c>
      <c r="BR15" s="23">
        <v>570</v>
      </c>
      <c r="BS15" s="25">
        <v>540</v>
      </c>
      <c r="BT15" s="28">
        <v>525</v>
      </c>
      <c r="BU15" s="37">
        <v>530</v>
      </c>
      <c r="BV15" s="39">
        <v>530</v>
      </c>
      <c r="BW15" s="39">
        <v>550</v>
      </c>
    </row>
    <row r="16" spans="1:75"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615</v>
      </c>
      <c r="BR16" s="23">
        <v>600</v>
      </c>
      <c r="BS16" s="25">
        <v>590</v>
      </c>
      <c r="BT16" s="28">
        <v>580</v>
      </c>
      <c r="BU16" s="37">
        <v>565</v>
      </c>
      <c r="BV16" s="39">
        <v>555</v>
      </c>
      <c r="BW16" s="39">
        <v>570</v>
      </c>
    </row>
    <row r="17" spans="1:75"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470</v>
      </c>
      <c r="BR17" s="23">
        <v>455</v>
      </c>
      <c r="BS17" s="25">
        <v>445</v>
      </c>
      <c r="BT17" s="28">
        <v>410</v>
      </c>
      <c r="BU17" s="37">
        <v>420</v>
      </c>
      <c r="BV17" s="39">
        <v>410</v>
      </c>
      <c r="BW17" s="39">
        <v>430</v>
      </c>
    </row>
    <row r="18" spans="1:75"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890</v>
      </c>
      <c r="BR18" s="23">
        <v>830</v>
      </c>
      <c r="BS18" s="25">
        <v>830</v>
      </c>
      <c r="BT18" s="28">
        <v>790</v>
      </c>
      <c r="BU18" s="37">
        <v>755</v>
      </c>
      <c r="BV18" s="39">
        <v>765</v>
      </c>
      <c r="BW18" s="39">
        <v>800</v>
      </c>
    </row>
    <row r="19" spans="1:75"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970</v>
      </c>
      <c r="BR19" s="23">
        <v>925</v>
      </c>
      <c r="BS19" s="25">
        <v>890</v>
      </c>
      <c r="BT19" s="28">
        <v>885</v>
      </c>
      <c r="BU19" s="37">
        <v>875</v>
      </c>
      <c r="BV19" s="39">
        <v>920</v>
      </c>
      <c r="BW19" s="39">
        <v>935</v>
      </c>
    </row>
    <row r="20" spans="1:75"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3600</v>
      </c>
      <c r="BR20" s="23">
        <v>3375</v>
      </c>
      <c r="BS20" s="25">
        <v>3295</v>
      </c>
      <c r="BT20" s="28">
        <v>3190</v>
      </c>
      <c r="BU20" s="37">
        <v>3145</v>
      </c>
      <c r="BV20" s="39">
        <v>3180</v>
      </c>
      <c r="BW20" s="39">
        <v>3280</v>
      </c>
    </row>
    <row r="21" spans="1:75"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6710</v>
      </c>
      <c r="BR21" s="23">
        <v>6300</v>
      </c>
      <c r="BS21" s="25">
        <v>6105</v>
      </c>
      <c r="BT21" s="28">
        <v>5820</v>
      </c>
      <c r="BU21" s="37">
        <v>5640</v>
      </c>
      <c r="BV21" s="39">
        <v>5595</v>
      </c>
      <c r="BW21" s="39">
        <v>5760</v>
      </c>
    </row>
    <row r="22" spans="1:75"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72880</v>
      </c>
      <c r="BR22" s="23">
        <v>68940</v>
      </c>
      <c r="BS22" s="25">
        <v>67145</v>
      </c>
      <c r="BT22" s="28">
        <v>64740</v>
      </c>
      <c r="BU22" s="37">
        <v>62810</v>
      </c>
      <c r="BV22" s="39">
        <v>62015</v>
      </c>
      <c r="BW22" s="39">
        <v>63165</v>
      </c>
    </row>
    <row r="23" spans="1:75"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1070965</v>
      </c>
      <c r="BR23" s="23">
        <v>1020100</v>
      </c>
      <c r="BS23" s="25">
        <v>990485</v>
      </c>
      <c r="BT23" s="28">
        <v>954060</v>
      </c>
      <c r="BU23" s="37">
        <v>923755</v>
      </c>
      <c r="BV23" s="39">
        <v>906765</v>
      </c>
      <c r="BW23" s="39">
        <v>928600</v>
      </c>
    </row>
    <row r="24" spans="1:75"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1121105</v>
      </c>
      <c r="BR24" s="23">
        <v>1068165</v>
      </c>
      <c r="BS24" s="25">
        <v>1037290</v>
      </c>
      <c r="BT24" s="28">
        <v>999535</v>
      </c>
      <c r="BU24" s="37">
        <v>968105</v>
      </c>
      <c r="BV24" s="39">
        <v>950895</v>
      </c>
      <c r="BW24" s="39">
        <v>973495</v>
      </c>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1">
    <mergeCell ref="A3:J3"/>
  </mergeCells>
  <hyperlinks>
    <hyperlink ref="BL6" r:id="rId1" display="https://www.dorsetcouncil.gov.uk/your-community/statistics-and-census-information/dorset-insights" xr:uid="{171BDBA1-7827-4F65-92FC-096E1A3E41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32"/>
  <sheetViews>
    <sheetView topLeftCell="A3" workbookViewId="0">
      <pane xSplit="1" topLeftCell="BO1" activePane="topRight" state="frozen"/>
      <selection activeCell="BJ12" sqref="BJ12"/>
      <selection pane="topRight" activeCell="BL2" sqref="BL2:BQ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50"/>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69</v>
      </c>
      <c r="BL6" s="24" t="s">
        <v>139</v>
      </c>
    </row>
    <row r="7" spans="1:75" x14ac:dyDescent="0.3">
      <c r="A7" s="11" t="s">
        <v>5</v>
      </c>
      <c r="B7" s="11" t="s">
        <v>71</v>
      </c>
    </row>
    <row r="9" spans="1:7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c r="BR9" s="22" t="s">
        <v>136</v>
      </c>
      <c r="BS9" s="22" t="s">
        <v>137</v>
      </c>
      <c r="BT9" s="13" t="s">
        <v>140</v>
      </c>
      <c r="BU9" s="27" t="s">
        <v>141</v>
      </c>
      <c r="BV9" s="38" t="s">
        <v>142</v>
      </c>
      <c r="BW9" s="38" t="s">
        <v>147</v>
      </c>
    </row>
    <row r="10" spans="1:75"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60.312944523470833</v>
      </c>
      <c r="BR10" s="16">
        <f>'Aged 25-49'!BR10/'Age 16+'!BR10*100</f>
        <v>60.635881907645725</v>
      </c>
      <c r="BS10" s="16">
        <f>'Aged 25-49'!BS10/'Age 16+'!BS10*100</f>
        <v>61.300555114988107</v>
      </c>
      <c r="BT10" s="16">
        <f>'Aged 25-49'!BT10/'Age 16+'!BT10*100</f>
        <v>60.787530762920426</v>
      </c>
      <c r="BU10" s="16">
        <f>'Aged 25-49'!BU10/'Age 16+'!BU10*100</f>
        <v>60.983884648006779</v>
      </c>
      <c r="BV10" s="16">
        <f>'Aged 25-49'!BV10/'Age 16+'!BV10*100</f>
        <v>60.720411663807894</v>
      </c>
      <c r="BW10" s="16">
        <f>'Aged 25-49'!BW10/'Age 16+'!BW10*100</f>
        <v>61.319966583124476</v>
      </c>
    </row>
    <row r="11" spans="1:75"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53.655352480417747</v>
      </c>
      <c r="BR11" s="16">
        <f>'Aged 25-49'!BR11/'Age 16+'!BR11*100</f>
        <v>54.175438596491233</v>
      </c>
      <c r="BS11" s="16">
        <f>'Aged 25-49'!BS11/'Age 16+'!BS11*100</f>
        <v>54.730713245997087</v>
      </c>
      <c r="BT11" s="16">
        <f>'Aged 25-49'!BT11/'Age 16+'!BT11*100</f>
        <v>54.890068233510235</v>
      </c>
      <c r="BU11" s="16">
        <f>'Aged 25-49'!BU11/'Age 16+'!BU11*100</f>
        <v>54.818812644564375</v>
      </c>
      <c r="BV11" s="16">
        <f>'Aged 25-49'!BV11/'Age 16+'!BV11*100</f>
        <v>54.573170731707322</v>
      </c>
      <c r="BW11" s="16">
        <f>'Aged 25-49'!BW11/'Age 16+'!BW11*100</f>
        <v>55.149253731343286</v>
      </c>
    </row>
    <row r="12" spans="1:75"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55.211267605633807</v>
      </c>
      <c r="BR12" s="16">
        <f>'Aged 25-49'!BR12/'Age 16+'!BR12*100</f>
        <v>56.105100463678511</v>
      </c>
      <c r="BS12" s="16">
        <f>'Aged 25-49'!BS12/'Age 16+'!BS12*100</f>
        <v>56.709265175718848</v>
      </c>
      <c r="BT12" s="16">
        <f>'Aged 25-49'!BT12/'Age 16+'!BT12*100</f>
        <v>56.756756756756758</v>
      </c>
      <c r="BU12" s="16">
        <f>'Aged 25-49'!BU12/'Age 16+'!BU12*100</f>
        <v>56.303972366148535</v>
      </c>
      <c r="BV12" s="16">
        <f>'Aged 25-49'!BV12/'Age 16+'!BV12*100</f>
        <v>57.391304347826086</v>
      </c>
      <c r="BW12" s="16">
        <f>'Aged 25-49'!BW12/'Age 16+'!BW12*100</f>
        <v>57.337883959044369</v>
      </c>
    </row>
    <row r="13" spans="1:75"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56.524122807017541</v>
      </c>
      <c r="BR13" s="16">
        <f>'Aged 25-49'!BR13/'Age 16+'!BR13*100</f>
        <v>57.012374779021805</v>
      </c>
      <c r="BS13" s="16">
        <f>'Aged 25-49'!BS13/'Age 16+'!BS13*100</f>
        <v>57.651027292241643</v>
      </c>
      <c r="BT13" s="16">
        <f>'Aged 25-49'!BT13/'Age 16+'!BT13*100</f>
        <v>57.590284435922023</v>
      </c>
      <c r="BU13" s="16">
        <f>'Aged 25-49'!BU13/'Age 16+'!BU13*100</f>
        <v>57.512274959083463</v>
      </c>
      <c r="BV13" s="16">
        <f>'Aged 25-49'!BV13/'Age 16+'!BV13*100</f>
        <v>57.484441532918439</v>
      </c>
      <c r="BW13" s="16">
        <f>'Aged 25-49'!BW13/'Age 16+'!BW13*100</f>
        <v>57.89305155299391</v>
      </c>
    </row>
    <row r="14" spans="1:75"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52.307692307692314</v>
      </c>
      <c r="BR14" s="16">
        <f>'Aged 25-49'!BR14/'Age 16+'!BR14*100</f>
        <v>53.333333333333336</v>
      </c>
      <c r="BS14" s="16">
        <f>'Aged 25-49'!BS14/'Age 16+'!BS14*100</f>
        <v>54.705882352941181</v>
      </c>
      <c r="BT14" s="16">
        <f>'Aged 25-49'!BT14/'Age 16+'!BT14*100</f>
        <v>53.75</v>
      </c>
      <c r="BU14" s="16">
        <f>'Aged 25-49'!BU14/'Age 16+'!BU14*100</f>
        <v>53.246753246753244</v>
      </c>
      <c r="BV14" s="16">
        <f>'Aged 25-49'!BV14/'Age 16+'!BV14*100</f>
        <v>53.289473684210535</v>
      </c>
      <c r="BW14" s="16">
        <f>'Aged 25-49'!BW14/'Age 16+'!BW14*100</f>
        <v>54.966887417218544</v>
      </c>
    </row>
    <row r="15" spans="1:75"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53.75</v>
      </c>
      <c r="BR15" s="16">
        <f>'Aged 25-49'!BR15/'Age 16+'!BR15*100</f>
        <v>52.534562211981559</v>
      </c>
      <c r="BS15" s="16">
        <f>'Aged 25-49'!BS15/'Age 16+'!BS15*100</f>
        <v>52.682926829268297</v>
      </c>
      <c r="BT15" s="16">
        <f>'Aged 25-49'!BT15/'Age 16+'!BT15*100</f>
        <v>53.846153846153847</v>
      </c>
      <c r="BU15" s="16">
        <f>'Aged 25-49'!BU15/'Age 16+'!BU15*100</f>
        <v>55.78947368421052</v>
      </c>
      <c r="BV15" s="16">
        <f>'Aged 25-49'!BV15/'Age 16+'!BV15*100</f>
        <v>55.78947368421052</v>
      </c>
      <c r="BW15" s="16">
        <f>'Aged 25-49'!BW15/'Age 16+'!BW15*100</f>
        <v>57.291666666666664</v>
      </c>
    </row>
    <row r="16" spans="1:75"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53.017241379310342</v>
      </c>
      <c r="BR16" s="16">
        <f>'Aged 25-49'!BR16/'Age 16+'!BR16*100</f>
        <v>54.298642533936651</v>
      </c>
      <c r="BS16" s="16">
        <f>'Aged 25-49'!BS16/'Age 16+'!BS16*100</f>
        <v>55.140186915887845</v>
      </c>
      <c r="BT16" s="16">
        <f>'Aged 25-49'!BT16/'Age 16+'!BT16*100</f>
        <v>56.58536585365853</v>
      </c>
      <c r="BU16" s="16">
        <f>'Aged 25-49'!BU16/'Age 16+'!BU16*100</f>
        <v>55.940594059405946</v>
      </c>
      <c r="BV16" s="16">
        <f>'Aged 25-49'!BV16/'Age 16+'!BV16*100</f>
        <v>55.500000000000007</v>
      </c>
      <c r="BW16" s="16">
        <f>'Aged 25-49'!BW16/'Age 16+'!BW16*100</f>
        <v>56.157635467980292</v>
      </c>
    </row>
    <row r="17" spans="1:75"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54.970760233918128</v>
      </c>
      <c r="BR17" s="16">
        <f>'Aged 25-49'!BR17/'Age 16+'!BR17*100</f>
        <v>55.151515151515149</v>
      </c>
      <c r="BS17" s="16">
        <f>'Aged 25-49'!BS17/'Age 16+'!BS17*100</f>
        <v>56.329113924050631</v>
      </c>
      <c r="BT17" s="16">
        <f>'Aged 25-49'!BT17/'Age 16+'!BT17*100</f>
        <v>55.405405405405403</v>
      </c>
      <c r="BU17" s="16">
        <f>'Aged 25-49'!BU17/'Age 16+'!BU17*100</f>
        <v>56.756756756756758</v>
      </c>
      <c r="BV17" s="16">
        <f>'Aged 25-49'!BV17/'Age 16+'!BV17*100</f>
        <v>55.782312925170061</v>
      </c>
      <c r="BW17" s="16">
        <f>'Aged 25-49'!BW17/'Age 16+'!BW17*100</f>
        <v>56.209150326797385</v>
      </c>
    </row>
    <row r="18" spans="1:75"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53.134328358208961</v>
      </c>
      <c r="BR18" s="16">
        <f>'Aged 25-49'!BR18/'Age 16+'!BR18*100</f>
        <v>54.78547854785478</v>
      </c>
      <c r="BS18" s="16">
        <f>'Aged 25-49'!BS18/'Age 16+'!BS18*100</f>
        <v>55.518394648829428</v>
      </c>
      <c r="BT18" s="16">
        <f>'Aged 25-49'!BT18/'Age 16+'!BT18*100</f>
        <v>55.24475524475524</v>
      </c>
      <c r="BU18" s="16">
        <f>'Aged 25-49'!BU18/'Age 16+'!BU18*100</f>
        <v>53.928571428571423</v>
      </c>
      <c r="BV18" s="16">
        <f>'Aged 25-49'!BV18/'Age 16+'!BV18*100</f>
        <v>53.873239436619713</v>
      </c>
      <c r="BW18" s="16">
        <f>'Aged 25-49'!BW18/'Age 16+'!BW18*100</f>
        <v>55.172413793103445</v>
      </c>
    </row>
    <row r="19" spans="1:75"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54.038997214484674</v>
      </c>
      <c r="BR19" s="16">
        <f>'Aged 25-49'!BR19/'Age 16+'!BR19*100</f>
        <v>54.411764705882348</v>
      </c>
      <c r="BS19" s="16">
        <f>'Aged 25-49'!BS19/'Age 16+'!BS19*100</f>
        <v>54.268292682926834</v>
      </c>
      <c r="BT19" s="16">
        <f>'Aged 25-49'!BT19/'Age 16+'!BT19*100</f>
        <v>54.46153846153846</v>
      </c>
      <c r="BU19" s="16">
        <f>'Aged 25-49'!BU19/'Age 16+'!BU19*100</f>
        <v>54.347826086956516</v>
      </c>
      <c r="BV19" s="16">
        <f>'Aged 25-49'!BV19/'Age 16+'!BV19*100</f>
        <v>54.277286135693217</v>
      </c>
      <c r="BW19" s="16">
        <f>'Aged 25-49'!BW19/'Age 16+'!BW19*100</f>
        <v>53.276353276353269</v>
      </c>
    </row>
    <row r="20" spans="1:75"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53.851907255048616</v>
      </c>
      <c r="BR20" s="16">
        <f>'Aged 25-49'!BR20/'Age 16+'!BR20*100</f>
        <v>54.173354735152493</v>
      </c>
      <c r="BS20" s="16">
        <f>'Aged 25-49'!BS20/'Age 16+'!BS20*100</f>
        <v>54.734219269102994</v>
      </c>
      <c r="BT20" s="16">
        <f>'Aged 25-49'!BT20/'Age 16+'!BT20*100</f>
        <v>55.047454702329588</v>
      </c>
      <c r="BU20" s="16">
        <f>'Aged 25-49'!BU20/'Age 16+'!BU20*100</f>
        <v>55.030621172353456</v>
      </c>
      <c r="BV20" s="16">
        <f>'Aged 25-49'!BV20/'Age 16+'!BV20*100</f>
        <v>54.827586206896548</v>
      </c>
      <c r="BW20" s="16">
        <f>'Aged 25-49'!BW20/'Age 16+'!BW20*100</f>
        <v>55.172413793103445</v>
      </c>
    </row>
    <row r="21" spans="1:75"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58.070099524015575</v>
      </c>
      <c r="BR21" s="16">
        <f>'Aged 25-49'!BR21/'Age 16+'!BR21*100</f>
        <v>58.659217877094974</v>
      </c>
      <c r="BS21" s="16">
        <f>'Aged 25-49'!BS21/'Age 16+'!BS21*100</f>
        <v>59.358288770053477</v>
      </c>
      <c r="BT21" s="16">
        <f>'Aged 25-49'!BT21/'Age 16+'!BT21*100</f>
        <v>59.086294416243653</v>
      </c>
      <c r="BU21" s="16">
        <f>'Aged 25-49'!BU21/'Age 16+'!BU21*100</f>
        <v>58.995815899581594</v>
      </c>
      <c r="BV21" s="16">
        <f>'Aged 25-49'!BV21/'Age 16+'!BV21*100</f>
        <v>59.081309398099258</v>
      </c>
      <c r="BW21" s="16">
        <f>'Aged 25-49'!BW21/'Age 16+'!BW21*100</f>
        <v>59.565667011375389</v>
      </c>
    </row>
    <row r="22" spans="1:75"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57.284338769895847</v>
      </c>
      <c r="BR22" s="16">
        <f>'Aged 25-49'!BR22/'Age 16+'!BR22*100</f>
        <v>57.620460529065156</v>
      </c>
      <c r="BS22" s="16">
        <f>'Aged 25-49'!BS22/'Age 16+'!BS22*100</f>
        <v>58.111558267341721</v>
      </c>
      <c r="BT22" s="16">
        <f>'Aged 25-49'!BT22/'Age 16+'!BT22*100</f>
        <v>58.227278859558396</v>
      </c>
      <c r="BU22" s="16">
        <f>'Aged 25-49'!BU22/'Age 16+'!BU22*100</f>
        <v>58.49864952966378</v>
      </c>
      <c r="BV22" s="16">
        <f>'Aged 25-49'!BV22/'Age 16+'!BV22*100</f>
        <v>58.70131099436793</v>
      </c>
      <c r="BW22" s="16">
        <f>'Aged 25-49'!BW22/'Age 16+'!BW22*100</f>
        <v>58.958323610398097</v>
      </c>
    </row>
    <row r="23" spans="1:75"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58.242445501290241</v>
      </c>
      <c r="BR23" s="16">
        <f>'Aged 25-49'!BR23/'Age 16+'!BR23*100</f>
        <v>58.436685475324381</v>
      </c>
      <c r="BS23" s="16">
        <f>'Aged 25-49'!BS23/'Age 16+'!BS23*100</f>
        <v>58.852696688631546</v>
      </c>
      <c r="BT23" s="16">
        <f>'Aged 25-49'!BT23/'Age 16+'!BT23*100</f>
        <v>58.972496685323627</v>
      </c>
      <c r="BU23" s="16">
        <f>'Aged 25-49'!BU23/'Age 16+'!BU23*100</f>
        <v>59.204437665034483</v>
      </c>
      <c r="BV23" s="16">
        <f>'Aged 25-49'!BV23/'Age 16+'!BV23*100</f>
        <v>59.409161340623271</v>
      </c>
      <c r="BW23" s="16">
        <f>'Aged 25-49'!BW23/'Age 16+'!BW23*100</f>
        <v>59.673294176616501</v>
      </c>
    </row>
    <row r="24" spans="1:75"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58.170926600458685</v>
      </c>
      <c r="BR24" s="16">
        <f>'Aged 25-49'!BR24/'Age 16+'!BR24*100</f>
        <v>58.37046954193363</v>
      </c>
      <c r="BS24" s="16">
        <f>'Aged 25-49'!BS24/'Age 16+'!BS24*100</f>
        <v>58.792122811144139</v>
      </c>
      <c r="BT24" s="16">
        <f>'Aged 25-49'!BT24/'Age 16+'!BT24*100</f>
        <v>58.912962755580182</v>
      </c>
      <c r="BU24" s="16">
        <f>'Aged 25-49'!BU24/'Age 16+'!BU24*100</f>
        <v>59.146199902248284</v>
      </c>
      <c r="BV24" s="16">
        <f>'Aged 25-49'!BV24/'Age 16+'!BV24*100</f>
        <v>59.350628680566608</v>
      </c>
      <c r="BW24" s="16">
        <f>'Aged 25-49'!BW24/'Age 16+'!BW24*100</f>
        <v>59.611710531150109</v>
      </c>
    </row>
    <row r="26" spans="1:75" x14ac:dyDescent="0.3">
      <c r="A26" s="10" t="s">
        <v>68</v>
      </c>
    </row>
    <row r="27" spans="1:75" x14ac:dyDescent="0.3">
      <c r="A27" s="10" t="s">
        <v>60</v>
      </c>
    </row>
    <row r="28" spans="1:75" x14ac:dyDescent="0.3">
      <c r="A28" s="10" t="s">
        <v>61</v>
      </c>
    </row>
    <row r="29" spans="1:75" x14ac:dyDescent="0.3">
      <c r="A29" s="10" t="s">
        <v>62</v>
      </c>
    </row>
    <row r="30" spans="1:75" x14ac:dyDescent="0.3">
      <c r="A30" s="10" t="s">
        <v>63</v>
      </c>
    </row>
    <row r="31" spans="1:75" x14ac:dyDescent="0.3">
      <c r="A31" s="10" t="s">
        <v>64</v>
      </c>
    </row>
    <row r="32" spans="1:75" x14ac:dyDescent="0.3">
      <c r="A32" s="10" t="s">
        <v>65</v>
      </c>
    </row>
  </sheetData>
  <mergeCells count="1">
    <mergeCell ref="A3:J3"/>
  </mergeCells>
  <phoneticPr fontId="9" type="noConversion"/>
  <hyperlinks>
    <hyperlink ref="BL6" r:id="rId1" display="https://www.dorsetcouncil.gov.uk/your-community/statistics-and-census-information/dorset-insights" xr:uid="{41268A3D-6CD8-4773-91A7-6C7925B535B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31"/>
  <sheetViews>
    <sheetView workbookViewId="0">
      <pane xSplit="1" topLeftCell="BO1" activePane="topRight" state="frozen"/>
      <selection activeCell="BJ12" sqref="BJ12"/>
      <selection pane="topRight" activeCell="BL2" sqref="BL2:BQ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50"/>
      <c r="BM2" s="50"/>
      <c r="BN2" s="50"/>
      <c r="BO2" s="50"/>
      <c r="BP2" s="50"/>
      <c r="BQ2" s="50"/>
    </row>
    <row r="3" spans="1:75" ht="28.5" customHeight="1" x14ac:dyDescent="0.3">
      <c r="A3" s="40" t="s">
        <v>113</v>
      </c>
      <c r="B3" s="40"/>
      <c r="C3" s="40"/>
      <c r="D3" s="40"/>
      <c r="E3" s="40"/>
      <c r="F3" s="40"/>
      <c r="G3" s="40"/>
      <c r="H3" s="40"/>
      <c r="I3" s="40"/>
      <c r="J3" s="40"/>
      <c r="BL3" s="50"/>
      <c r="BM3" s="50"/>
      <c r="BN3" s="50"/>
      <c r="BO3" s="50"/>
      <c r="BP3" s="50"/>
      <c r="BQ3" s="50"/>
    </row>
    <row r="4" spans="1:75" x14ac:dyDescent="0.3">
      <c r="BL4" s="50"/>
      <c r="BM4" s="50"/>
      <c r="BN4" s="50"/>
      <c r="BO4" s="50"/>
      <c r="BP4" s="50"/>
      <c r="BQ4" s="50"/>
    </row>
    <row r="5" spans="1:75" x14ac:dyDescent="0.3">
      <c r="A5" s="11" t="s">
        <v>1</v>
      </c>
      <c r="B5" s="11" t="s">
        <v>2</v>
      </c>
      <c r="BL5" s="50"/>
      <c r="BM5" s="50"/>
      <c r="BN5" s="50"/>
      <c r="BO5" s="50"/>
      <c r="BP5" s="50"/>
      <c r="BQ5" s="50"/>
    </row>
    <row r="6" spans="1:75" ht="14.5" x14ac:dyDescent="0.35">
      <c r="A6" s="11" t="s">
        <v>3</v>
      </c>
      <c r="B6" s="11" t="s">
        <v>70</v>
      </c>
      <c r="BL6" s="24" t="s">
        <v>139</v>
      </c>
    </row>
    <row r="7" spans="1:75" x14ac:dyDescent="0.3">
      <c r="A7" s="11" t="s">
        <v>5</v>
      </c>
      <c r="B7" s="11" t="s">
        <v>6</v>
      </c>
    </row>
    <row r="9" spans="1:75"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c r="BR9" s="22" t="s">
        <v>136</v>
      </c>
      <c r="BS9" s="13" t="s">
        <v>137</v>
      </c>
      <c r="BT9" s="27" t="s">
        <v>140</v>
      </c>
      <c r="BU9" s="38" t="s">
        <v>141</v>
      </c>
      <c r="BV9" s="38" t="s">
        <v>142</v>
      </c>
      <c r="BW9" s="38" t="s">
        <v>147</v>
      </c>
    </row>
    <row r="10" spans="1:75"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1780</v>
      </c>
      <c r="BR10" s="23">
        <v>1645</v>
      </c>
      <c r="BS10" s="25">
        <v>1565</v>
      </c>
      <c r="BT10" s="28">
        <v>1535</v>
      </c>
      <c r="BU10" s="39">
        <v>1480</v>
      </c>
      <c r="BV10" s="39">
        <v>1505</v>
      </c>
      <c r="BW10" s="39">
        <v>1515</v>
      </c>
    </row>
    <row r="11" spans="1:75"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2280</v>
      </c>
      <c r="BR11" s="23">
        <v>2115</v>
      </c>
      <c r="BS11" s="25">
        <v>2020</v>
      </c>
      <c r="BT11" s="28">
        <v>1950</v>
      </c>
      <c r="BU11" s="39">
        <v>1930</v>
      </c>
      <c r="BV11" s="39">
        <v>1965</v>
      </c>
      <c r="BW11" s="39">
        <v>1960</v>
      </c>
    </row>
    <row r="12" spans="1:75"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1020</v>
      </c>
      <c r="BR12" s="23">
        <v>925</v>
      </c>
      <c r="BS12" s="25">
        <v>895</v>
      </c>
      <c r="BT12" s="28">
        <v>830</v>
      </c>
      <c r="BU12" s="39">
        <v>810</v>
      </c>
      <c r="BV12" s="39">
        <v>795</v>
      </c>
      <c r="BW12" s="39">
        <v>790</v>
      </c>
    </row>
    <row r="13" spans="1:75"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5080</v>
      </c>
      <c r="BR13" s="23">
        <v>4690</v>
      </c>
      <c r="BS13" s="25">
        <v>4475</v>
      </c>
      <c r="BT13" s="28">
        <v>4315</v>
      </c>
      <c r="BU13" s="39">
        <v>4220</v>
      </c>
      <c r="BV13" s="39">
        <v>4265</v>
      </c>
      <c r="BW13" s="39">
        <v>4265</v>
      </c>
    </row>
    <row r="14" spans="1:75"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290</v>
      </c>
      <c r="BR14" s="23">
        <v>270</v>
      </c>
      <c r="BS14" s="25">
        <v>245</v>
      </c>
      <c r="BT14" s="28">
        <v>245</v>
      </c>
      <c r="BU14" s="39">
        <v>240</v>
      </c>
      <c r="BV14" s="39">
        <v>240</v>
      </c>
      <c r="BW14" s="39">
        <v>230</v>
      </c>
    </row>
    <row r="15" spans="1:75"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350</v>
      </c>
      <c r="BR15" s="23">
        <v>325</v>
      </c>
      <c r="BS15" s="25">
        <v>305</v>
      </c>
      <c r="BT15" s="28">
        <v>285</v>
      </c>
      <c r="BU15" s="39">
        <v>275</v>
      </c>
      <c r="BV15" s="39">
        <v>285</v>
      </c>
      <c r="BW15" s="39">
        <v>265</v>
      </c>
    </row>
    <row r="16" spans="1:75"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c r="BR16" s="23">
        <v>325</v>
      </c>
      <c r="BS16" s="25">
        <v>315</v>
      </c>
      <c r="BT16" s="28">
        <v>295</v>
      </c>
      <c r="BU16" s="39">
        <v>295</v>
      </c>
      <c r="BV16" s="39">
        <v>300</v>
      </c>
      <c r="BW16" s="39">
        <v>295</v>
      </c>
    </row>
    <row r="17" spans="1:75"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c r="BR17" s="23">
        <v>255</v>
      </c>
      <c r="BS17" s="25">
        <v>230</v>
      </c>
      <c r="BT17" s="28">
        <v>225</v>
      </c>
      <c r="BU17" s="39">
        <v>220</v>
      </c>
      <c r="BV17" s="39">
        <v>210</v>
      </c>
      <c r="BW17" s="39">
        <v>220</v>
      </c>
    </row>
    <row r="18" spans="1:75"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525</v>
      </c>
      <c r="BR18" s="23">
        <v>465</v>
      </c>
      <c r="BS18" s="25">
        <v>450</v>
      </c>
      <c r="BT18" s="28">
        <v>445</v>
      </c>
      <c r="BU18" s="39">
        <v>445</v>
      </c>
      <c r="BV18" s="39">
        <v>450</v>
      </c>
      <c r="BW18" s="39">
        <v>450</v>
      </c>
    </row>
    <row r="19" spans="1:75"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505</v>
      </c>
      <c r="BR19" s="23">
        <v>480</v>
      </c>
      <c r="BS19" s="25">
        <v>470</v>
      </c>
      <c r="BT19" s="28">
        <v>460</v>
      </c>
      <c r="BU19" s="39">
        <v>455</v>
      </c>
      <c r="BV19" s="39">
        <v>475</v>
      </c>
      <c r="BW19" s="39">
        <v>500</v>
      </c>
    </row>
    <row r="20" spans="1:75"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1990</v>
      </c>
      <c r="BR20" s="23">
        <v>1845</v>
      </c>
      <c r="BS20" s="25">
        <v>1775</v>
      </c>
      <c r="BT20" s="28">
        <v>1705</v>
      </c>
      <c r="BU20" s="39">
        <v>1690</v>
      </c>
      <c r="BV20" s="39">
        <v>1725</v>
      </c>
      <c r="BW20" s="39">
        <v>1730</v>
      </c>
    </row>
    <row r="21" spans="1:75"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3090</v>
      </c>
      <c r="BR21" s="23">
        <v>2840</v>
      </c>
      <c r="BS21" s="25">
        <v>2700</v>
      </c>
      <c r="BT21" s="28">
        <v>2610</v>
      </c>
      <c r="BU21" s="39">
        <v>2530</v>
      </c>
      <c r="BV21" s="39">
        <v>2540</v>
      </c>
      <c r="BW21" s="39">
        <v>2535</v>
      </c>
    </row>
    <row r="22" spans="1:75"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32500</v>
      </c>
      <c r="BR22" s="23">
        <v>30460</v>
      </c>
      <c r="BS22" s="25">
        <v>29370</v>
      </c>
      <c r="BT22" s="28">
        <v>28300</v>
      </c>
      <c r="BU22" s="39">
        <v>27435</v>
      </c>
      <c r="BV22" s="39">
        <v>27095</v>
      </c>
      <c r="BW22" s="39">
        <v>27125</v>
      </c>
    </row>
    <row r="23" spans="1:75"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446025</v>
      </c>
      <c r="BR23" s="23">
        <v>423505</v>
      </c>
      <c r="BS23" s="25">
        <v>409870</v>
      </c>
      <c r="BT23" s="28">
        <v>396435</v>
      </c>
      <c r="BU23" s="39">
        <v>386115</v>
      </c>
      <c r="BV23" s="39">
        <v>380050</v>
      </c>
      <c r="BW23" s="39">
        <v>382120</v>
      </c>
    </row>
    <row r="24" spans="1:75"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466610</v>
      </c>
      <c r="BR24" s="23">
        <v>443160</v>
      </c>
      <c r="BS24" s="25">
        <v>428760</v>
      </c>
      <c r="BT24" s="28">
        <v>414885</v>
      </c>
      <c r="BU24" s="39">
        <v>404125</v>
      </c>
      <c r="BV24" s="39">
        <v>398005</v>
      </c>
      <c r="BW24" s="39">
        <v>399980</v>
      </c>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1">
    <mergeCell ref="A3:J3"/>
  </mergeCells>
  <hyperlinks>
    <hyperlink ref="BL6" r:id="rId1" display="https://www.dorsetcouncil.gov.uk/your-community/statistics-and-census-information/dorset-insights" xr:uid="{EA189C36-1AD4-44BD-8AFC-69999A914A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PLEASE NOTE</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2022-03-15T14:32:01Z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